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A46F1C3C-0E66-494A-843F-202EBBBEA9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FM v cenách 2021" sheetId="1" r:id="rId1"/>
    <sheet name="Zdroje pro výpočet indexu" sheetId="2" r:id="rId2"/>
    <sheet name="VFM po indexaci CDV" sheetId="3" r:id="rId3"/>
    <sheet name="VFM po indexaci VCDV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0" i="1"/>
  <c r="F19" i="1"/>
  <c r="F16" i="1"/>
  <c r="F14" i="1"/>
  <c r="F13" i="1"/>
  <c r="F12" i="1"/>
  <c r="F11" i="1"/>
  <c r="F10" i="1"/>
  <c r="F47" i="1" l="1"/>
  <c r="H45" i="3" l="1"/>
  <c r="F45" i="3"/>
  <c r="D45" i="3"/>
  <c r="F46" i="1"/>
  <c r="H45" i="4" s="1"/>
  <c r="F45" i="4" l="1"/>
  <c r="D45" i="4"/>
  <c r="H28" i="4" l="1"/>
  <c r="H27" i="4"/>
  <c r="H19" i="4"/>
  <c r="H18" i="4"/>
  <c r="H15" i="4"/>
  <c r="H14" i="4"/>
  <c r="H13" i="4"/>
  <c r="H12" i="4"/>
  <c r="H11" i="4"/>
  <c r="H10" i="4"/>
  <c r="F28" i="4"/>
  <c r="F27" i="4"/>
  <c r="F19" i="4"/>
  <c r="F18" i="4"/>
  <c r="F15" i="4"/>
  <c r="F14" i="4"/>
  <c r="F13" i="4"/>
  <c r="F12" i="4"/>
  <c r="F11" i="4"/>
  <c r="F10" i="4"/>
  <c r="D28" i="4"/>
  <c r="D27" i="4"/>
  <c r="D19" i="4"/>
  <c r="D18" i="4"/>
  <c r="D15" i="4"/>
  <c r="D14" i="4"/>
  <c r="D13" i="4"/>
  <c r="D12" i="4"/>
  <c r="D11" i="4"/>
  <c r="D10" i="4"/>
  <c r="I24" i="4"/>
  <c r="G24" i="4"/>
  <c r="E24" i="4"/>
  <c r="H42" i="4"/>
  <c r="F42" i="4"/>
  <c r="D42" i="4"/>
  <c r="I41" i="4"/>
  <c r="G41" i="4"/>
  <c r="E41" i="4"/>
  <c r="I40" i="4"/>
  <c r="G40" i="4"/>
  <c r="E40" i="4"/>
  <c r="I39" i="4"/>
  <c r="G39" i="4"/>
  <c r="E39" i="4"/>
  <c r="I38" i="4"/>
  <c r="G38" i="4"/>
  <c r="E38" i="4"/>
  <c r="I35" i="4"/>
  <c r="G35" i="4"/>
  <c r="E35" i="4"/>
  <c r="I34" i="4"/>
  <c r="G34" i="4"/>
  <c r="E34" i="4"/>
  <c r="I33" i="4"/>
  <c r="G33" i="4"/>
  <c r="E33" i="4"/>
  <c r="I32" i="4"/>
  <c r="G32" i="4"/>
  <c r="E32" i="4"/>
  <c r="H40" i="3"/>
  <c r="H38" i="3"/>
  <c r="H35" i="3"/>
  <c r="I35" i="3" s="1"/>
  <c r="H33" i="3"/>
  <c r="H30" i="3"/>
  <c r="H29" i="3"/>
  <c r="H28" i="3"/>
  <c r="H27" i="3"/>
  <c r="H26" i="3"/>
  <c r="H20" i="3"/>
  <c r="H19" i="3"/>
  <c r="H18" i="3"/>
  <c r="H15" i="3"/>
  <c r="H14" i="3"/>
  <c r="H13" i="3"/>
  <c r="H12" i="3"/>
  <c r="H11" i="3"/>
  <c r="H10" i="3"/>
  <c r="F40" i="3"/>
  <c r="F38" i="3"/>
  <c r="F37" i="3" s="1"/>
  <c r="F35" i="3"/>
  <c r="G35" i="3" s="1"/>
  <c r="F33" i="3"/>
  <c r="G33" i="3"/>
  <c r="F30" i="3"/>
  <c r="F29" i="3"/>
  <c r="F28" i="3"/>
  <c r="F27" i="3"/>
  <c r="F26" i="3"/>
  <c r="F20" i="3"/>
  <c r="F19" i="3"/>
  <c r="F18" i="3"/>
  <c r="F15" i="3"/>
  <c r="F14" i="3"/>
  <c r="F13" i="3"/>
  <c r="F12" i="3"/>
  <c r="F11" i="3"/>
  <c r="F10" i="3"/>
  <c r="H42" i="3"/>
  <c r="F42" i="3"/>
  <c r="D42" i="3"/>
  <c r="E42" i="3" s="1"/>
  <c r="D40" i="3"/>
  <c r="E40" i="3" s="1"/>
  <c r="D38" i="3"/>
  <c r="E38" i="3" s="1"/>
  <c r="H34" i="3"/>
  <c r="I34" i="3" s="1"/>
  <c r="F34" i="3"/>
  <c r="G34" i="3" s="1"/>
  <c r="H39" i="3"/>
  <c r="F39" i="3"/>
  <c r="D39" i="3"/>
  <c r="E39" i="3" s="1"/>
  <c r="D35" i="3"/>
  <c r="E35" i="3" s="1"/>
  <c r="D33" i="3"/>
  <c r="E33" i="3" s="1"/>
  <c r="D34" i="3"/>
  <c r="E34" i="3" s="1"/>
  <c r="H37" i="3" l="1"/>
  <c r="H32" i="3"/>
  <c r="H36" i="3"/>
  <c r="I36" i="3" s="1"/>
  <c r="I33" i="3"/>
  <c r="F36" i="3"/>
  <c r="G36" i="3" s="1"/>
  <c r="G37" i="3"/>
  <c r="F32" i="3"/>
  <c r="G32" i="3" s="1"/>
  <c r="D32" i="3"/>
  <c r="D30" i="3"/>
  <c r="D29" i="3"/>
  <c r="D28" i="3"/>
  <c r="D27" i="3"/>
  <c r="D26" i="3"/>
  <c r="D20" i="3"/>
  <c r="D19" i="3"/>
  <c r="D18" i="3"/>
  <c r="D16" i="3"/>
  <c r="D15" i="3"/>
  <c r="D14" i="3"/>
  <c r="D13" i="3"/>
  <c r="D12" i="3"/>
  <c r="D11" i="3"/>
  <c r="D10" i="3"/>
  <c r="G43" i="1"/>
  <c r="G29" i="1"/>
  <c r="G28" i="1"/>
  <c r="G26" i="1"/>
  <c r="G24" i="1"/>
  <c r="G23" i="1"/>
  <c r="G22" i="1"/>
  <c r="G20" i="1"/>
  <c r="G19" i="1"/>
  <c r="G16" i="1"/>
  <c r="G15" i="1"/>
  <c r="G14" i="1"/>
  <c r="G13" i="1"/>
  <c r="G12" i="1"/>
  <c r="G11" i="1"/>
  <c r="G10" i="1"/>
  <c r="F32" i="1"/>
  <c r="G32" i="1" s="1"/>
  <c r="E43" i="1"/>
  <c r="E41" i="1"/>
  <c r="E40" i="1"/>
  <c r="E39" i="1"/>
  <c r="E36" i="1"/>
  <c r="E35" i="1"/>
  <c r="E34" i="1"/>
  <c r="E31" i="1"/>
  <c r="E30" i="1"/>
  <c r="E29" i="1"/>
  <c r="E28" i="1"/>
  <c r="E27" i="1"/>
  <c r="E26" i="1"/>
  <c r="E25" i="1"/>
  <c r="E24" i="1"/>
  <c r="E23" i="1"/>
  <c r="E21" i="1"/>
  <c r="E20" i="1"/>
  <c r="E19" i="1"/>
  <c r="E18" i="1"/>
  <c r="E17" i="1"/>
  <c r="E16" i="1"/>
  <c r="E15" i="1"/>
  <c r="E14" i="1"/>
  <c r="E13" i="1"/>
  <c r="E12" i="1"/>
  <c r="E11" i="1"/>
  <c r="D38" i="1"/>
  <c r="D33" i="1"/>
  <c r="E38" i="1" l="1"/>
  <c r="D37" i="1"/>
  <c r="E37" i="1" s="1"/>
  <c r="D42" i="1"/>
  <c r="E42" i="1" s="1"/>
  <c r="E33" i="1"/>
  <c r="I28" i="4"/>
  <c r="I27" i="4"/>
  <c r="H25" i="4"/>
  <c r="H23" i="4"/>
  <c r="I23" i="4" s="1"/>
  <c r="H22" i="4"/>
  <c r="I18" i="4"/>
  <c r="I15" i="4"/>
  <c r="I14" i="4"/>
  <c r="I13" i="4"/>
  <c r="I11" i="4"/>
  <c r="I10" i="4"/>
  <c r="G28" i="4"/>
  <c r="G27" i="4"/>
  <c r="F25" i="4"/>
  <c r="G25" i="4" s="1"/>
  <c r="F23" i="4"/>
  <c r="G23" i="4" s="1"/>
  <c r="F22" i="4"/>
  <c r="G22" i="4" s="1"/>
  <c r="G19" i="4"/>
  <c r="G18" i="4"/>
  <c r="G15" i="4"/>
  <c r="G14" i="4"/>
  <c r="G13" i="4"/>
  <c r="G12" i="4"/>
  <c r="G11" i="4"/>
  <c r="G10" i="4"/>
  <c r="E42" i="4"/>
  <c r="D25" i="4"/>
  <c r="E25" i="4" s="1"/>
  <c r="D23" i="4"/>
  <c r="E23" i="4" s="1"/>
  <c r="D22" i="4"/>
  <c r="E22" i="4" s="1"/>
  <c r="E20" i="4"/>
  <c r="E19" i="4"/>
  <c r="E14" i="4"/>
  <c r="E13" i="4"/>
  <c r="E11" i="4"/>
  <c r="I42" i="4"/>
  <c r="G42" i="4"/>
  <c r="I37" i="4"/>
  <c r="G37" i="4"/>
  <c r="E37" i="4"/>
  <c r="G36" i="4"/>
  <c r="E36" i="4"/>
  <c r="I30" i="4"/>
  <c r="G30" i="4"/>
  <c r="E30" i="4"/>
  <c r="I29" i="4"/>
  <c r="G29" i="4"/>
  <c r="E29" i="4"/>
  <c r="E28" i="4"/>
  <c r="E27" i="4"/>
  <c r="I26" i="4"/>
  <c r="G26" i="4"/>
  <c r="E26" i="4"/>
  <c r="I25" i="4"/>
  <c r="I20" i="4"/>
  <c r="G20" i="4"/>
  <c r="I19" i="4"/>
  <c r="E18" i="4"/>
  <c r="I17" i="4"/>
  <c r="G17" i="4"/>
  <c r="E17" i="4"/>
  <c r="I16" i="4"/>
  <c r="G16" i="4"/>
  <c r="E16" i="4"/>
  <c r="E15" i="4"/>
  <c r="I12" i="4"/>
  <c r="E12" i="4"/>
  <c r="E10" i="4"/>
  <c r="H25" i="3"/>
  <c r="H24" i="3"/>
  <c r="H23" i="3"/>
  <c r="H22" i="3"/>
  <c r="H21" i="3" s="1"/>
  <c r="F25" i="3"/>
  <c r="F24" i="3"/>
  <c r="F23" i="3"/>
  <c r="F22" i="3"/>
  <c r="F21" i="3" s="1"/>
  <c r="D25" i="3"/>
  <c r="D24" i="3"/>
  <c r="D23" i="3"/>
  <c r="D22" i="3"/>
  <c r="H17" i="3"/>
  <c r="H16" i="3"/>
  <c r="G13" i="3"/>
  <c r="F17" i="3"/>
  <c r="F16" i="3"/>
  <c r="D17" i="3"/>
  <c r="G12" i="3"/>
  <c r="G11" i="3"/>
  <c r="E13" i="3"/>
  <c r="E12" i="3"/>
  <c r="E11" i="3"/>
  <c r="H21" i="4" l="1"/>
  <c r="I21" i="4" s="1"/>
  <c r="I22" i="4"/>
  <c r="H41" i="3"/>
  <c r="I41" i="3" s="1"/>
  <c r="H9" i="3"/>
  <c r="H31" i="3" s="1"/>
  <c r="F9" i="4"/>
  <c r="G9" i="4" s="1"/>
  <c r="D21" i="4"/>
  <c r="E21" i="4" s="1"/>
  <c r="H9" i="4"/>
  <c r="F21" i="4"/>
  <c r="G21" i="4" s="1"/>
  <c r="D9" i="4"/>
  <c r="I36" i="4"/>
  <c r="F41" i="3"/>
  <c r="G41" i="3" s="1"/>
  <c r="I42" i="3"/>
  <c r="I40" i="3"/>
  <c r="I39" i="3"/>
  <c r="I38" i="3"/>
  <c r="I37" i="3"/>
  <c r="I32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G42" i="3"/>
  <c r="G40" i="3"/>
  <c r="G39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0" i="3"/>
  <c r="F9" i="3"/>
  <c r="F31" i="3" s="1"/>
  <c r="E32" i="3"/>
  <c r="E30" i="3"/>
  <c r="E29" i="3"/>
  <c r="E28" i="3"/>
  <c r="E27" i="3"/>
  <c r="E26" i="3"/>
  <c r="E25" i="3"/>
  <c r="E24" i="3"/>
  <c r="E23" i="3"/>
  <c r="E22" i="3"/>
  <c r="D21" i="3"/>
  <c r="E21" i="3" s="1"/>
  <c r="E20" i="3"/>
  <c r="E19" i="3"/>
  <c r="E18" i="3"/>
  <c r="E17" i="3"/>
  <c r="E16" i="3"/>
  <c r="E15" i="3"/>
  <c r="E14" i="3"/>
  <c r="E10" i="3"/>
  <c r="D9" i="3"/>
  <c r="F45" i="1"/>
  <c r="G45" i="1" s="1"/>
  <c r="D22" i="1"/>
  <c r="E22" i="1" s="1"/>
  <c r="D10" i="1"/>
  <c r="E10" i="1" s="1"/>
  <c r="D37" i="3" l="1"/>
  <c r="E9" i="4"/>
  <c r="D31" i="4"/>
  <c r="D44" i="4" s="1"/>
  <c r="E44" i="4" s="1"/>
  <c r="I9" i="4"/>
  <c r="H31" i="4"/>
  <c r="H44" i="4" s="1"/>
  <c r="I44" i="4" s="1"/>
  <c r="F31" i="4"/>
  <c r="F44" i="4" s="1"/>
  <c r="G44" i="4" s="1"/>
  <c r="G38" i="3"/>
  <c r="F43" i="3"/>
  <c r="G43" i="3" s="1"/>
  <c r="D31" i="3"/>
  <c r="E31" i="3" s="1"/>
  <c r="I9" i="3"/>
  <c r="G9" i="3"/>
  <c r="H43" i="3"/>
  <c r="I43" i="3" s="1"/>
  <c r="I31" i="3"/>
  <c r="G31" i="3"/>
  <c r="E9" i="3"/>
  <c r="D32" i="1"/>
  <c r="E32" i="1" l="1"/>
  <c r="D44" i="1"/>
  <c r="E44" i="1" s="1"/>
  <c r="D41" i="3"/>
  <c r="E41" i="3" s="1"/>
  <c r="E37" i="3"/>
  <c r="D36" i="3"/>
  <c r="E36" i="3" s="1"/>
  <c r="G31" i="4"/>
  <c r="E31" i="4"/>
  <c r="I31" i="4"/>
  <c r="D43" i="3" l="1"/>
  <c r="E43" i="3" s="1"/>
</calcChain>
</file>

<file path=xl/sharedStrings.xml><?xml version="1.0" encoding="utf-8"?>
<sst xmlns="http://schemas.openxmlformats.org/spreadsheetml/2006/main" count="303" uniqueCount="77">
  <si>
    <t>Nabídková cena dopravního výkonu</t>
  </si>
  <si>
    <t>Model nabídkového řízení</t>
  </si>
  <si>
    <t xml:space="preserve">řádek </t>
  </si>
  <si>
    <t>Cena dopravního výkonu - CDV</t>
  </si>
  <si>
    <t>v cenách roku 2021 v Kč</t>
  </si>
  <si>
    <t>v cenách roku 2021 v Kč/km</t>
  </si>
  <si>
    <t>A</t>
  </si>
  <si>
    <t>B</t>
  </si>
  <si>
    <t>C</t>
  </si>
  <si>
    <t>D</t>
  </si>
  <si>
    <t>Výchozí náklady</t>
  </si>
  <si>
    <t>Pohonné hmoty a oleje z toho</t>
  </si>
  <si>
    <t xml:space="preserve"> - diesel</t>
  </si>
  <si>
    <t>1a</t>
  </si>
  <si>
    <t xml:space="preserve"> - elektrika</t>
  </si>
  <si>
    <t>1b</t>
  </si>
  <si>
    <t>1c</t>
  </si>
  <si>
    <t xml:space="preserve"> - oleje</t>
  </si>
  <si>
    <t>1d</t>
  </si>
  <si>
    <t>Přímý materiál a energie</t>
  </si>
  <si>
    <t>Opravy a údržba vozidel</t>
  </si>
  <si>
    <t>Odpisy dlouhodobého majetku</t>
  </si>
  <si>
    <t>X</t>
  </si>
  <si>
    <t>Pronájem a leasing vozidel</t>
  </si>
  <si>
    <t>Mzdové náklady</t>
  </si>
  <si>
    <t>Sociální a zdravotní pojištění</t>
  </si>
  <si>
    <t>Cestovné</t>
  </si>
  <si>
    <t>Úhrada za použití infrastruktury z toho</t>
  </si>
  <si>
    <t xml:space="preserve"> - poplatky za autobusová nádraží</t>
  </si>
  <si>
    <t>9a</t>
  </si>
  <si>
    <t xml:space="preserve"> - ostatní</t>
  </si>
  <si>
    <t>9b</t>
  </si>
  <si>
    <t>Silniční daň</t>
  </si>
  <si>
    <t>Elektronické mýto</t>
  </si>
  <si>
    <t>Pojištění (zákonné, havarijní)</t>
  </si>
  <si>
    <t xml:space="preserve">Ostatní přímé náklady </t>
  </si>
  <si>
    <t>Ostatní služby</t>
  </si>
  <si>
    <t>Provozní režie</t>
  </si>
  <si>
    <t>Správní režie</t>
  </si>
  <si>
    <t>Náklady celkem (řádek 1 až 16)</t>
  </si>
  <si>
    <t>Výchozí výnosy</t>
  </si>
  <si>
    <t>Ostatní tržby z přepravy</t>
  </si>
  <si>
    <t>Ostatní výnosy z toho</t>
  </si>
  <si>
    <t>20a)</t>
  </si>
  <si>
    <t>20b</t>
  </si>
  <si>
    <t>Výnosy celkem (řádek 18 až 20)</t>
  </si>
  <si>
    <t>Zisk</t>
  </si>
  <si>
    <t xml:space="preserve">Nabídková cena dopravního výkonu (CDV) </t>
  </si>
  <si>
    <t>x</t>
  </si>
  <si>
    <t>Předpokládaný dopravní výkon (km)</t>
  </si>
  <si>
    <t>Přístavné,odstavné, přejezdové (km)</t>
  </si>
  <si>
    <t>2023 v Kč</t>
  </si>
  <si>
    <t>2023 v Kč/km</t>
  </si>
  <si>
    <t>2024 v Kč</t>
  </si>
  <si>
    <t>2024 v Kč/km</t>
  </si>
  <si>
    <t>2025 v Kč</t>
  </si>
  <si>
    <t>2025 v Kč/km</t>
  </si>
  <si>
    <t>Tržby z jízdného z toho</t>
  </si>
  <si>
    <t xml:space="preserve"> - tarif dopravce</t>
  </si>
  <si>
    <t>18a)</t>
  </si>
  <si>
    <t>18b)</t>
  </si>
  <si>
    <t xml:space="preserve"> - slevy - žáci, studenti, senioři z toho</t>
  </si>
  <si>
    <t>20aa)</t>
  </si>
  <si>
    <t>20ab)</t>
  </si>
  <si>
    <t xml:space="preserve"> - tarif IDOK</t>
  </si>
  <si>
    <t xml:space="preserve">          - slevy - tarif dopravce</t>
  </si>
  <si>
    <t xml:space="preserve">          - slevy - tarif IDOK</t>
  </si>
  <si>
    <t xml:space="preserve">           - slevy - tarif dopravce</t>
  </si>
  <si>
    <t>Nábídková cena variabilního dopravního výkonu</t>
  </si>
  <si>
    <t>Cena variabilního dopravního výkonu - VCDV</t>
  </si>
  <si>
    <t xml:space="preserve">Nabídková cena variabilního dopravního výkonu (VCDV) </t>
  </si>
  <si>
    <t xml:space="preserve"> - CNG</t>
  </si>
  <si>
    <t>Objednatel vloží data z Výchozího finančního modelu předloženého Dopravcem v nabídce</t>
  </si>
  <si>
    <t>Objednatel doplní zdroje pro výpočet indexu v souladu se sloupcem D Pravidel indexace</t>
  </si>
  <si>
    <t>Výchozí finanční model po indexaci CDV (automatický výpočet dle sloupce G Pravidel indexace)</t>
  </si>
  <si>
    <t>Výchozí finanční model po indexaci VCDV (automatický výpočet dle sloupce G Pravidel indexace)</t>
  </si>
  <si>
    <t>v cenách roku 2021 v 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</si>
</sst>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top" wrapText="1"/>
    </xf>
    <xf numFmtId="3" fontId="0" fillId="0" borderId="0" xfId="0" applyNumberFormat="1"/>
    <xf numFmtId="164" fontId="0" fillId="0" borderId="0" xfId="0" applyNumberFormat="1"/>
    <xf numFmtId="0" fontId="3" fillId="0" borderId="0" xfId="0" applyFont="1" applyAlignment="1"/>
    <xf numFmtId="3" fontId="3" fillId="0" borderId="0" xfId="0" applyNumberFormat="1" applyFont="1" applyAlignment="1"/>
    <xf numFmtId="3" fontId="4" fillId="0" borderId="0" xfId="0" applyNumberFormat="1" applyFont="1" applyAlignment="1"/>
    <xf numFmtId="0" fontId="0" fillId="2" borderId="1" xfId="0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/>
    <xf numFmtId="3" fontId="1" fillId="2" borderId="1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/>
    <xf numFmtId="0" fontId="1" fillId="2" borderId="3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indent="1"/>
    </xf>
    <xf numFmtId="0" fontId="0" fillId="0" borderId="5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165" fontId="1" fillId="3" borderId="13" xfId="0" applyNumberFormat="1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3" fontId="0" fillId="4" borderId="12" xfId="0" applyNumberFormat="1" applyFill="1" applyBorder="1" applyAlignment="1">
      <alignment horizontal="center" vertical="center"/>
    </xf>
    <xf numFmtId="165" fontId="1" fillId="3" borderId="15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 applyAlignment="1">
      <alignment horizontal="center" vertical="center"/>
    </xf>
    <xf numFmtId="3" fontId="0" fillId="4" borderId="17" xfId="0" applyNumberFormat="1" applyFill="1" applyBorder="1" applyAlignment="1">
      <alignment horizontal="center" vertical="center"/>
    </xf>
    <xf numFmtId="3" fontId="1" fillId="6" borderId="16" xfId="0" applyNumberFormat="1" applyFont="1" applyFill="1" applyBorder="1" applyAlignment="1">
      <alignment horizontal="center" vertical="center"/>
    </xf>
    <xf numFmtId="164" fontId="1" fillId="6" borderId="18" xfId="0" applyNumberFormat="1" applyFont="1" applyFill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1" fillId="3" borderId="16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1" fillId="3" borderId="18" xfId="0" applyNumberFormat="1" applyFont="1" applyFill="1" applyBorder="1" applyAlignment="1">
      <alignment horizontal="center" vertical="center"/>
    </xf>
    <xf numFmtId="3" fontId="1" fillId="3" borderId="4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1" fillId="3" borderId="15" xfId="0" applyNumberFormat="1" applyFont="1" applyFill="1" applyBorder="1" applyAlignment="1">
      <alignment horizontal="center" vertical="center"/>
    </xf>
    <xf numFmtId="164" fontId="1" fillId="3" borderId="24" xfId="0" applyNumberFormat="1" applyFont="1" applyFill="1" applyBorder="1" applyAlignment="1">
      <alignment horizontal="center" vertical="center"/>
    </xf>
    <xf numFmtId="3" fontId="1" fillId="3" borderId="13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20" xfId="0" applyBorder="1" applyAlignment="1">
      <alignment horizontal="left" vertical="center" indent="1"/>
    </xf>
    <xf numFmtId="1" fontId="1" fillId="2" borderId="10" xfId="0" applyNumberFormat="1" applyFont="1" applyFill="1" applyBorder="1" applyAlignment="1">
      <alignment horizontal="center" vertical="center"/>
    </xf>
    <xf numFmtId="0" fontId="0" fillId="0" borderId="0" xfId="0" applyBorder="1"/>
    <xf numFmtId="3" fontId="0" fillId="6" borderId="17" xfId="0" applyNumberFormat="1" applyFill="1" applyBorder="1" applyAlignment="1">
      <alignment horizontal="center" vertical="center"/>
    </xf>
    <xf numFmtId="3" fontId="0" fillId="0" borderId="17" xfId="0" applyNumberFormat="1" applyFill="1" applyBorder="1" applyAlignment="1">
      <alignment horizontal="center" vertical="center"/>
    </xf>
    <xf numFmtId="165" fontId="1" fillId="0" borderId="15" xfId="0" applyNumberFormat="1" applyFont="1" applyFill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3" fontId="0" fillId="4" borderId="12" xfId="0" applyNumberFormat="1" applyFill="1" applyBorder="1" applyAlignment="1" applyProtection="1">
      <alignment horizontal="center" vertical="center"/>
      <protection locked="0"/>
    </xf>
    <xf numFmtId="3" fontId="0" fillId="4" borderId="17" xfId="0" applyNumberFormat="1" applyFill="1" applyBorder="1" applyAlignment="1" applyProtection="1">
      <alignment horizontal="center"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3" fontId="0" fillId="5" borderId="16" xfId="0" applyNumberFormat="1" applyFill="1" applyBorder="1" applyAlignment="1" applyProtection="1">
      <alignment horizontal="center" vertical="center"/>
      <protection locked="0"/>
    </xf>
    <xf numFmtId="3" fontId="0" fillId="4" borderId="26" xfId="0" applyNumberFormat="1" applyFill="1" applyBorder="1" applyAlignment="1" applyProtection="1">
      <alignment horizontal="center" vertical="center"/>
      <protection locked="0"/>
    </xf>
    <xf numFmtId="3" fontId="0" fillId="0" borderId="4" xfId="0" applyNumberFormat="1" applyFill="1" applyBorder="1" applyAlignment="1" applyProtection="1">
      <alignment horizontal="center" vertical="center"/>
      <protection locked="0"/>
    </xf>
    <xf numFmtId="165" fontId="1" fillId="3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5" xfId="0" applyBorder="1"/>
    <xf numFmtId="0" fontId="1" fillId="0" borderId="0" xfId="0" applyFont="1"/>
    <xf numFmtId="0" fontId="0" fillId="3" borderId="0" xfId="0" applyFill="1"/>
    <xf numFmtId="0" fontId="2" fillId="2" borderId="0" xfId="0" applyFont="1" applyFill="1" applyAlignment="1">
      <alignment horizontal="center" vertical="center" wrapText="1"/>
    </xf>
    <xf numFmtId="0" fontId="1" fillId="7" borderId="3" xfId="0" applyFont="1" applyFill="1" applyBorder="1" applyAlignment="1">
      <alignment horizontal="left"/>
    </xf>
    <xf numFmtId="0" fontId="1" fillId="7" borderId="3" xfId="0" applyFont="1" applyFill="1" applyBorder="1"/>
    <xf numFmtId="0" fontId="0" fillId="8" borderId="3" xfId="0" applyFill="1" applyBorder="1" applyAlignment="1">
      <alignment horizontal="center" vertical="center"/>
    </xf>
    <xf numFmtId="0" fontId="0" fillId="8" borderId="3" xfId="0" applyFill="1" applyBorder="1" applyProtection="1">
      <protection locked="0"/>
    </xf>
    <xf numFmtId="0" fontId="0" fillId="8" borderId="20" xfId="0" applyFill="1" applyBorder="1" applyAlignment="1">
      <alignment horizontal="center" vertical="center"/>
    </xf>
    <xf numFmtId="0" fontId="0" fillId="8" borderId="5" xfId="0" applyFill="1" applyBorder="1"/>
    <xf numFmtId="3" fontId="0" fillId="6" borderId="3" xfId="0" applyNumberFormat="1" applyFill="1" applyBorder="1" applyAlignment="1">
      <alignment horizontal="center" vertical="center"/>
    </xf>
    <xf numFmtId="0" fontId="1" fillId="0" borderId="16" xfId="0" applyFont="1" applyBorder="1" applyAlignment="1">
      <alignment horizontal="left" indent="1"/>
    </xf>
    <xf numFmtId="0" fontId="1" fillId="0" borderId="3" xfId="0" applyFont="1" applyBorder="1" applyAlignment="1">
      <alignment horizontal="left" inden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0" fillId="0" borderId="23" xfId="0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0" fillId="0" borderId="28" xfId="0" applyBorder="1" applyAlignment="1">
      <alignment horizontal="left" vertical="center" indent="1"/>
    </xf>
    <xf numFmtId="0" fontId="0" fillId="0" borderId="18" xfId="0" applyBorder="1" applyAlignment="1">
      <alignment horizontal="left" vertical="center" inden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/>
    <xf numFmtId="0" fontId="1" fillId="2" borderId="7" xfId="0" applyFont="1" applyFill="1" applyBorder="1" applyAlignment="1"/>
    <xf numFmtId="0" fontId="1" fillId="2" borderId="8" xfId="0" applyFont="1" applyFill="1" applyBorder="1" applyAlignment="1"/>
    <xf numFmtId="0" fontId="1" fillId="0" borderId="16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3" fillId="0" borderId="0" xfId="0" applyFont="1" applyAlignment="1"/>
    <xf numFmtId="0" fontId="4" fillId="0" borderId="0" xfId="0" applyFont="1" applyAlignment="1"/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center" vertical="center" textRotation="90"/>
    </xf>
    <xf numFmtId="0" fontId="1" fillId="8" borderId="30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0" fontId="0" fillId="0" borderId="32" xfId="0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textRotation="90" wrapText="1"/>
    </xf>
    <xf numFmtId="0" fontId="1" fillId="8" borderId="33" xfId="0" applyFont="1" applyFill="1" applyBorder="1" applyAlignment="1">
      <alignment horizontal="left" vertical="center" indent="1"/>
    </xf>
    <xf numFmtId="0" fontId="1" fillId="8" borderId="34" xfId="0" applyFont="1" applyFill="1" applyBorder="1" applyAlignment="1">
      <alignment horizontal="left" vertical="center" indent="1"/>
    </xf>
    <xf numFmtId="0" fontId="5" fillId="2" borderId="2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workbookViewId="0">
      <selection activeCell="I15" sqref="I15"/>
    </sheetView>
  </sheetViews>
  <sheetFormatPr defaultRowHeight="15" x14ac:dyDescent="0.25"/>
  <cols>
    <col min="2" max="2" width="58.140625" bestFit="1" customWidth="1"/>
    <col min="4" max="4" width="21.7109375" customWidth="1"/>
    <col min="5" max="5" width="25.28515625" bestFit="1" customWidth="1"/>
    <col min="6" max="6" width="24.140625" customWidth="1"/>
    <col min="7" max="7" width="27" customWidth="1"/>
  </cols>
  <sheetData>
    <row r="1" spans="1:7" x14ac:dyDescent="0.25">
      <c r="C1" s="1"/>
      <c r="D1" s="2"/>
      <c r="E1" s="3"/>
      <c r="F1" s="4"/>
      <c r="G1" s="5"/>
    </row>
    <row r="2" spans="1:7" ht="56.25" customHeight="1" x14ac:dyDescent="0.3">
      <c r="B2" s="65" t="s">
        <v>72</v>
      </c>
      <c r="C2" s="6"/>
      <c r="D2" s="7"/>
      <c r="F2" s="4"/>
      <c r="G2" s="5"/>
    </row>
    <row r="3" spans="1:7" ht="18.75" x14ac:dyDescent="0.3">
      <c r="B3" s="94"/>
      <c r="C3" s="94"/>
      <c r="D3" s="8"/>
      <c r="F3" s="4"/>
      <c r="G3" s="5"/>
    </row>
    <row r="4" spans="1:7" ht="18.75" x14ac:dyDescent="0.3">
      <c r="B4" s="94"/>
      <c r="C4" s="94"/>
      <c r="D4" s="8"/>
      <c r="F4" s="4"/>
      <c r="G4" s="5"/>
    </row>
    <row r="5" spans="1:7" ht="19.5" thickBot="1" x14ac:dyDescent="0.35">
      <c r="B5" s="95"/>
      <c r="C5" s="95"/>
      <c r="D5" s="8"/>
      <c r="F5" s="4"/>
      <c r="G5" s="5"/>
    </row>
    <row r="6" spans="1:7" ht="15.75" thickTop="1" x14ac:dyDescent="0.25">
      <c r="A6" s="9"/>
      <c r="B6" s="10"/>
      <c r="C6" s="11"/>
      <c r="D6" s="96" t="s">
        <v>0</v>
      </c>
      <c r="E6" s="96"/>
      <c r="F6" s="96" t="s">
        <v>68</v>
      </c>
      <c r="G6" s="96"/>
    </row>
    <row r="7" spans="1:7" x14ac:dyDescent="0.25">
      <c r="A7" s="81" t="s">
        <v>1</v>
      </c>
      <c r="B7" s="82"/>
      <c r="C7" s="87" t="s">
        <v>2</v>
      </c>
      <c r="D7" s="89" t="s">
        <v>3</v>
      </c>
      <c r="E7" s="89"/>
      <c r="F7" s="89" t="s">
        <v>69</v>
      </c>
      <c r="G7" s="89"/>
    </row>
    <row r="8" spans="1:7" ht="18.75" customHeight="1" x14ac:dyDescent="0.25">
      <c r="A8" s="83"/>
      <c r="B8" s="84"/>
      <c r="C8" s="88"/>
      <c r="D8" s="12" t="s">
        <v>4</v>
      </c>
      <c r="E8" s="13" t="s">
        <v>5</v>
      </c>
      <c r="F8" s="14" t="s">
        <v>76</v>
      </c>
      <c r="G8" s="15" t="s">
        <v>5</v>
      </c>
    </row>
    <row r="9" spans="1:7" x14ac:dyDescent="0.25">
      <c r="A9" s="16"/>
      <c r="B9" s="16"/>
      <c r="C9" s="17"/>
      <c r="D9" s="18" t="s">
        <v>6</v>
      </c>
      <c r="E9" s="17" t="s">
        <v>7</v>
      </c>
      <c r="F9" s="18" t="s">
        <v>8</v>
      </c>
      <c r="G9" s="19" t="s">
        <v>9</v>
      </c>
    </row>
    <row r="10" spans="1:7" ht="18.75" customHeight="1" x14ac:dyDescent="0.25">
      <c r="A10" s="97" t="s">
        <v>10</v>
      </c>
      <c r="B10" s="20" t="s">
        <v>11</v>
      </c>
      <c r="C10" s="21">
        <v>1</v>
      </c>
      <c r="D10" s="22">
        <f>SUM(D11:D14)</f>
        <v>0</v>
      </c>
      <c r="E10" s="23" t="e">
        <f>D10/$D$46</f>
        <v>#DIV/0!</v>
      </c>
      <c r="F10" s="24">
        <f>SUM(F11:F14)</f>
        <v>0</v>
      </c>
      <c r="G10" s="25" t="e">
        <f>F10/$F$46</f>
        <v>#DIV/0!</v>
      </c>
    </row>
    <row r="11" spans="1:7" ht="18.75" customHeight="1" x14ac:dyDescent="0.25">
      <c r="A11" s="97"/>
      <c r="B11" s="20" t="s">
        <v>12</v>
      </c>
      <c r="C11" s="21" t="s">
        <v>13</v>
      </c>
      <c r="D11" s="53"/>
      <c r="E11" s="23" t="e">
        <f t="shared" ref="E11:E44" si="0">D11/$D$46</f>
        <v>#DIV/0!</v>
      </c>
      <c r="F11" s="24">
        <f>D11</f>
        <v>0</v>
      </c>
      <c r="G11" s="25" t="e">
        <f t="shared" ref="G11:G16" si="1">F11/$F$46</f>
        <v>#DIV/0!</v>
      </c>
    </row>
    <row r="12" spans="1:7" ht="18.75" customHeight="1" x14ac:dyDescent="0.25">
      <c r="A12" s="97"/>
      <c r="B12" s="20" t="s">
        <v>14</v>
      </c>
      <c r="C12" s="21" t="s">
        <v>15</v>
      </c>
      <c r="D12" s="53"/>
      <c r="E12" s="23" t="e">
        <f t="shared" si="0"/>
        <v>#DIV/0!</v>
      </c>
      <c r="F12" s="24">
        <f t="shared" ref="F12:F14" si="2">D12</f>
        <v>0</v>
      </c>
      <c r="G12" s="25" t="e">
        <f t="shared" si="1"/>
        <v>#DIV/0!</v>
      </c>
    </row>
    <row r="13" spans="1:7" ht="18.75" customHeight="1" x14ac:dyDescent="0.25">
      <c r="A13" s="97"/>
      <c r="B13" s="20" t="s">
        <v>71</v>
      </c>
      <c r="C13" s="21" t="s">
        <v>16</v>
      </c>
      <c r="D13" s="53"/>
      <c r="E13" s="23" t="e">
        <f t="shared" si="0"/>
        <v>#DIV/0!</v>
      </c>
      <c r="F13" s="24">
        <f t="shared" si="2"/>
        <v>0</v>
      </c>
      <c r="G13" s="25" t="e">
        <f t="shared" si="1"/>
        <v>#DIV/0!</v>
      </c>
    </row>
    <row r="14" spans="1:7" ht="18.75" customHeight="1" x14ac:dyDescent="0.25">
      <c r="A14" s="97"/>
      <c r="B14" s="20" t="s">
        <v>17</v>
      </c>
      <c r="C14" s="21" t="s">
        <v>18</v>
      </c>
      <c r="D14" s="53"/>
      <c r="E14" s="23" t="e">
        <f t="shared" si="0"/>
        <v>#DIV/0!</v>
      </c>
      <c r="F14" s="24">
        <f t="shared" si="2"/>
        <v>0</v>
      </c>
      <c r="G14" s="25" t="e">
        <f t="shared" si="1"/>
        <v>#DIV/0!</v>
      </c>
    </row>
    <row r="15" spans="1:7" ht="18.75" customHeight="1" x14ac:dyDescent="0.25">
      <c r="A15" s="98"/>
      <c r="B15" s="28" t="s">
        <v>19</v>
      </c>
      <c r="C15" s="29">
        <v>2</v>
      </c>
      <c r="D15" s="54"/>
      <c r="E15" s="23" t="e">
        <f t="shared" si="0"/>
        <v>#DIV/0!</v>
      </c>
      <c r="F15" s="56"/>
      <c r="G15" s="25" t="e">
        <f t="shared" si="1"/>
        <v>#DIV/0!</v>
      </c>
    </row>
    <row r="16" spans="1:7" ht="18.75" customHeight="1" x14ac:dyDescent="0.25">
      <c r="A16" s="98"/>
      <c r="B16" s="28" t="s">
        <v>20</v>
      </c>
      <c r="C16" s="29">
        <v>3</v>
      </c>
      <c r="D16" s="54"/>
      <c r="E16" s="23" t="e">
        <f t="shared" si="0"/>
        <v>#DIV/0!</v>
      </c>
      <c r="F16" s="58">
        <f>D16</f>
        <v>0</v>
      </c>
      <c r="G16" s="25" t="e">
        <f t="shared" si="1"/>
        <v>#DIV/0!</v>
      </c>
    </row>
    <row r="17" spans="1:7" ht="18.75" customHeight="1" x14ac:dyDescent="0.25">
      <c r="A17" s="98"/>
      <c r="B17" s="28" t="s">
        <v>21</v>
      </c>
      <c r="C17" s="29">
        <v>4</v>
      </c>
      <c r="D17" s="54"/>
      <c r="E17" s="23" t="e">
        <f t="shared" si="0"/>
        <v>#DIV/0!</v>
      </c>
      <c r="F17" s="31" t="s">
        <v>22</v>
      </c>
      <c r="G17" s="32" t="s">
        <v>22</v>
      </c>
    </row>
    <row r="18" spans="1:7" ht="18.75" customHeight="1" x14ac:dyDescent="0.25">
      <c r="A18" s="98"/>
      <c r="B18" s="28" t="s">
        <v>23</v>
      </c>
      <c r="C18" s="29">
        <v>5</v>
      </c>
      <c r="D18" s="54"/>
      <c r="E18" s="23" t="e">
        <f t="shared" si="0"/>
        <v>#DIV/0!</v>
      </c>
      <c r="F18" s="31" t="s">
        <v>22</v>
      </c>
      <c r="G18" s="32" t="s">
        <v>22</v>
      </c>
    </row>
    <row r="19" spans="1:7" ht="18.75" customHeight="1" x14ac:dyDescent="0.25">
      <c r="A19" s="98"/>
      <c r="B19" s="28" t="s">
        <v>24</v>
      </c>
      <c r="C19" s="29">
        <v>6</v>
      </c>
      <c r="D19" s="54"/>
      <c r="E19" s="23" t="e">
        <f t="shared" si="0"/>
        <v>#DIV/0!</v>
      </c>
      <c r="F19" s="58">
        <f t="shared" ref="F19:F20" si="3">D19</f>
        <v>0</v>
      </c>
      <c r="G19" s="25" t="e">
        <f t="shared" ref="G19:G20" si="4">F19/$F$46</f>
        <v>#DIV/0!</v>
      </c>
    </row>
    <row r="20" spans="1:7" ht="18.75" customHeight="1" x14ac:dyDescent="0.25">
      <c r="A20" s="98"/>
      <c r="B20" s="28" t="s">
        <v>25</v>
      </c>
      <c r="C20" s="29">
        <v>7</v>
      </c>
      <c r="D20" s="54"/>
      <c r="E20" s="23" t="e">
        <f t="shared" si="0"/>
        <v>#DIV/0!</v>
      </c>
      <c r="F20" s="58">
        <f t="shared" si="3"/>
        <v>0</v>
      </c>
      <c r="G20" s="25" t="e">
        <f t="shared" si="4"/>
        <v>#DIV/0!</v>
      </c>
    </row>
    <row r="21" spans="1:7" x14ac:dyDescent="0.25">
      <c r="A21" s="98"/>
      <c r="B21" s="28" t="s">
        <v>26</v>
      </c>
      <c r="C21" s="29">
        <v>8</v>
      </c>
      <c r="D21" s="54"/>
      <c r="E21" s="23" t="e">
        <f t="shared" si="0"/>
        <v>#DIV/0!</v>
      </c>
      <c r="F21" s="31" t="s">
        <v>22</v>
      </c>
      <c r="G21" s="32" t="s">
        <v>22</v>
      </c>
    </row>
    <row r="22" spans="1:7" ht="18.75" customHeight="1" x14ac:dyDescent="0.25">
      <c r="A22" s="98"/>
      <c r="B22" s="28" t="s">
        <v>27</v>
      </c>
      <c r="C22" s="29">
        <v>9</v>
      </c>
      <c r="D22" s="33">
        <f>SUM(D23:D24)</f>
        <v>0</v>
      </c>
      <c r="E22" s="23" t="e">
        <f t="shared" si="0"/>
        <v>#DIV/0!</v>
      </c>
      <c r="F22" s="34">
        <f>SUM(F23:F24)</f>
        <v>0</v>
      </c>
      <c r="G22" s="25" t="e">
        <f t="shared" ref="G22:G24" si="5">F22/$F$46</f>
        <v>#DIV/0!</v>
      </c>
    </row>
    <row r="23" spans="1:7" ht="18.75" customHeight="1" x14ac:dyDescent="0.25">
      <c r="A23" s="98"/>
      <c r="B23" s="28" t="s">
        <v>28</v>
      </c>
      <c r="C23" s="29" t="s">
        <v>29</v>
      </c>
      <c r="D23" s="54"/>
      <c r="E23" s="23" t="e">
        <f t="shared" si="0"/>
        <v>#DIV/0!</v>
      </c>
      <c r="F23" s="58">
        <f t="shared" ref="F23:F24" si="6">D23</f>
        <v>0</v>
      </c>
      <c r="G23" s="25" t="e">
        <f t="shared" si="5"/>
        <v>#DIV/0!</v>
      </c>
    </row>
    <row r="24" spans="1:7" ht="18.75" customHeight="1" x14ac:dyDescent="0.25">
      <c r="A24" s="98"/>
      <c r="B24" s="28" t="s">
        <v>30</v>
      </c>
      <c r="C24" s="29" t="s">
        <v>31</v>
      </c>
      <c r="D24" s="54"/>
      <c r="E24" s="23" t="e">
        <f t="shared" si="0"/>
        <v>#DIV/0!</v>
      </c>
      <c r="F24" s="58">
        <f t="shared" si="6"/>
        <v>0</v>
      </c>
      <c r="G24" s="25" t="e">
        <f t="shared" si="5"/>
        <v>#DIV/0!</v>
      </c>
    </row>
    <row r="25" spans="1:7" ht="18.75" customHeight="1" x14ac:dyDescent="0.25">
      <c r="A25" s="98"/>
      <c r="B25" s="28" t="s">
        <v>32</v>
      </c>
      <c r="C25" s="29">
        <v>10</v>
      </c>
      <c r="D25" s="54"/>
      <c r="E25" s="59" t="e">
        <f t="shared" si="0"/>
        <v>#DIV/0!</v>
      </c>
      <c r="F25" s="31" t="s">
        <v>22</v>
      </c>
      <c r="G25" s="32" t="s">
        <v>22</v>
      </c>
    </row>
    <row r="26" spans="1:7" ht="18.75" customHeight="1" x14ac:dyDescent="0.25">
      <c r="A26" s="98"/>
      <c r="B26" s="28" t="s">
        <v>33</v>
      </c>
      <c r="C26" s="29">
        <v>11</v>
      </c>
      <c r="D26" s="54"/>
      <c r="E26" s="23" t="e">
        <f t="shared" si="0"/>
        <v>#DIV/0!</v>
      </c>
      <c r="F26" s="56"/>
      <c r="G26" s="25" t="e">
        <f>F26/$F$46</f>
        <v>#DIV/0!</v>
      </c>
    </row>
    <row r="27" spans="1:7" ht="18.75" customHeight="1" x14ac:dyDescent="0.25">
      <c r="A27" s="98"/>
      <c r="B27" s="28" t="s">
        <v>34</v>
      </c>
      <c r="C27" s="29">
        <v>12</v>
      </c>
      <c r="D27" s="54"/>
      <c r="E27" s="23" t="e">
        <f t="shared" si="0"/>
        <v>#DIV/0!</v>
      </c>
      <c r="F27" s="31" t="s">
        <v>22</v>
      </c>
      <c r="G27" s="32" t="s">
        <v>22</v>
      </c>
    </row>
    <row r="28" spans="1:7" ht="18.75" customHeight="1" x14ac:dyDescent="0.25">
      <c r="A28" s="98"/>
      <c r="B28" s="28" t="s">
        <v>35</v>
      </c>
      <c r="C28" s="29">
        <v>13</v>
      </c>
      <c r="D28" s="54"/>
      <c r="E28" s="23" t="e">
        <f t="shared" si="0"/>
        <v>#DIV/0!</v>
      </c>
      <c r="F28" s="56"/>
      <c r="G28" s="25" t="e">
        <f t="shared" ref="G28:G29" si="7">F28/$F$46</f>
        <v>#DIV/0!</v>
      </c>
    </row>
    <row r="29" spans="1:7" ht="18.75" customHeight="1" x14ac:dyDescent="0.25">
      <c r="A29" s="98"/>
      <c r="B29" s="28" t="s">
        <v>36</v>
      </c>
      <c r="C29" s="29">
        <v>14</v>
      </c>
      <c r="D29" s="54"/>
      <c r="E29" s="23" t="e">
        <f t="shared" si="0"/>
        <v>#DIV/0!</v>
      </c>
      <c r="F29" s="56"/>
      <c r="G29" s="25" t="e">
        <f t="shared" si="7"/>
        <v>#DIV/0!</v>
      </c>
    </row>
    <row r="30" spans="1:7" x14ac:dyDescent="0.25">
      <c r="A30" s="98"/>
      <c r="B30" s="28" t="s">
        <v>37</v>
      </c>
      <c r="C30" s="29">
        <v>15</v>
      </c>
      <c r="D30" s="54"/>
      <c r="E30" s="23" t="e">
        <f t="shared" si="0"/>
        <v>#DIV/0!</v>
      </c>
      <c r="F30" s="31" t="s">
        <v>22</v>
      </c>
      <c r="G30" s="32" t="s">
        <v>22</v>
      </c>
    </row>
    <row r="31" spans="1:7" ht="18.75" customHeight="1" x14ac:dyDescent="0.25">
      <c r="A31" s="98"/>
      <c r="B31" s="28" t="s">
        <v>38</v>
      </c>
      <c r="C31" s="29">
        <v>16</v>
      </c>
      <c r="D31" s="54"/>
      <c r="E31" s="23" t="e">
        <f t="shared" si="0"/>
        <v>#DIV/0!</v>
      </c>
      <c r="F31" s="31" t="s">
        <v>22</v>
      </c>
      <c r="G31" s="31" t="s">
        <v>48</v>
      </c>
    </row>
    <row r="32" spans="1:7" x14ac:dyDescent="0.25">
      <c r="A32" s="99" t="s">
        <v>39</v>
      </c>
      <c r="B32" s="100"/>
      <c r="C32" s="29">
        <v>17</v>
      </c>
      <c r="D32" s="33">
        <f>D10+D15+D16+D17+D18+D19+D20+D21+D22+D25+D26+D27+D28+D29+D30+D31</f>
        <v>0</v>
      </c>
      <c r="E32" s="23" t="e">
        <f t="shared" si="0"/>
        <v>#DIV/0!</v>
      </c>
      <c r="F32" s="35">
        <f>F10+F15+F16+F19+F20+F22+F26+F28+F29</f>
        <v>0</v>
      </c>
      <c r="G32" s="25" t="e">
        <f>F32/$F$46</f>
        <v>#DIV/0!</v>
      </c>
    </row>
    <row r="33" spans="1:7" ht="18.75" customHeight="1" x14ac:dyDescent="0.25">
      <c r="A33" s="90" t="s">
        <v>40</v>
      </c>
      <c r="B33" s="28" t="s">
        <v>57</v>
      </c>
      <c r="C33" s="29">
        <v>18</v>
      </c>
      <c r="D33" s="50">
        <f>SUM(D34:D35)</f>
        <v>0</v>
      </c>
      <c r="E33" s="23" t="e">
        <f t="shared" si="0"/>
        <v>#DIV/0!</v>
      </c>
      <c r="F33" s="31" t="s">
        <v>22</v>
      </c>
      <c r="G33" s="32" t="s">
        <v>22</v>
      </c>
    </row>
    <row r="34" spans="1:7" ht="18.75" customHeight="1" x14ac:dyDescent="0.25">
      <c r="A34" s="91"/>
      <c r="B34" s="28" t="s">
        <v>58</v>
      </c>
      <c r="C34" s="29" t="s">
        <v>59</v>
      </c>
      <c r="D34" s="54"/>
      <c r="E34" s="23" t="e">
        <f t="shared" si="0"/>
        <v>#DIV/0!</v>
      </c>
      <c r="F34" s="31" t="s">
        <v>48</v>
      </c>
      <c r="G34" s="32" t="s">
        <v>48</v>
      </c>
    </row>
    <row r="35" spans="1:7" x14ac:dyDescent="0.25">
      <c r="A35" s="91"/>
      <c r="B35" s="28" t="s">
        <v>64</v>
      </c>
      <c r="C35" s="29" t="s">
        <v>60</v>
      </c>
      <c r="D35" s="54"/>
      <c r="E35" s="23" t="e">
        <f t="shared" si="0"/>
        <v>#DIV/0!</v>
      </c>
      <c r="F35" s="31" t="s">
        <v>48</v>
      </c>
      <c r="G35" s="32" t="s">
        <v>48</v>
      </c>
    </row>
    <row r="36" spans="1:7" ht="18.75" customHeight="1" x14ac:dyDescent="0.25">
      <c r="A36" s="92"/>
      <c r="B36" s="28" t="s">
        <v>41</v>
      </c>
      <c r="C36" s="29">
        <v>19</v>
      </c>
      <c r="D36" s="54"/>
      <c r="E36" s="23" t="e">
        <f t="shared" si="0"/>
        <v>#DIV/0!</v>
      </c>
      <c r="F36" s="31" t="s">
        <v>22</v>
      </c>
      <c r="G36" s="32" t="s">
        <v>22</v>
      </c>
    </row>
    <row r="37" spans="1:7" ht="18.75" customHeight="1" x14ac:dyDescent="0.25">
      <c r="A37" s="92"/>
      <c r="B37" s="28" t="s">
        <v>42</v>
      </c>
      <c r="C37" s="29">
        <v>20</v>
      </c>
      <c r="D37" s="33">
        <f>D38+D41</f>
        <v>0</v>
      </c>
      <c r="E37" s="23" t="e">
        <f t="shared" si="0"/>
        <v>#DIV/0!</v>
      </c>
      <c r="F37" s="31" t="s">
        <v>22</v>
      </c>
      <c r="G37" s="32" t="s">
        <v>22</v>
      </c>
    </row>
    <row r="38" spans="1:7" ht="18.75" customHeight="1" x14ac:dyDescent="0.25">
      <c r="A38" s="92"/>
      <c r="B38" s="28" t="s">
        <v>61</v>
      </c>
      <c r="C38" s="29" t="s">
        <v>43</v>
      </c>
      <c r="D38" s="50">
        <f>SUM(D39:D40)</f>
        <v>0</v>
      </c>
      <c r="E38" s="23" t="e">
        <f t="shared" si="0"/>
        <v>#DIV/0!</v>
      </c>
      <c r="F38" s="31" t="s">
        <v>22</v>
      </c>
      <c r="G38" s="32" t="s">
        <v>22</v>
      </c>
    </row>
    <row r="39" spans="1:7" x14ac:dyDescent="0.25">
      <c r="A39" s="92"/>
      <c r="B39" s="28" t="s">
        <v>67</v>
      </c>
      <c r="C39" s="29" t="s">
        <v>62</v>
      </c>
      <c r="D39" s="54"/>
      <c r="E39" s="23" t="e">
        <f t="shared" si="0"/>
        <v>#DIV/0!</v>
      </c>
      <c r="F39" s="31" t="s">
        <v>48</v>
      </c>
      <c r="G39" s="32" t="s">
        <v>48</v>
      </c>
    </row>
    <row r="40" spans="1:7" ht="18.75" customHeight="1" x14ac:dyDescent="0.25">
      <c r="A40" s="92"/>
      <c r="B40" s="28" t="s">
        <v>66</v>
      </c>
      <c r="C40" s="29" t="s">
        <v>63</v>
      </c>
      <c r="D40" s="54">
        <v>0</v>
      </c>
      <c r="E40" s="23" t="e">
        <f t="shared" si="0"/>
        <v>#DIV/0!</v>
      </c>
      <c r="F40" s="31" t="s">
        <v>48</v>
      </c>
      <c r="G40" s="32" t="s">
        <v>48</v>
      </c>
    </row>
    <row r="41" spans="1:7" ht="18.75" customHeight="1" x14ac:dyDescent="0.25">
      <c r="A41" s="93"/>
      <c r="B41" s="28" t="s">
        <v>30</v>
      </c>
      <c r="C41" s="29" t="s">
        <v>44</v>
      </c>
      <c r="D41" s="54"/>
      <c r="E41" s="23" t="e">
        <f t="shared" si="0"/>
        <v>#DIV/0!</v>
      </c>
      <c r="F41" s="31" t="s">
        <v>22</v>
      </c>
      <c r="G41" s="32" t="s">
        <v>22</v>
      </c>
    </row>
    <row r="42" spans="1:7" ht="18.75" customHeight="1" x14ac:dyDescent="0.25">
      <c r="A42" s="85" t="s">
        <v>45</v>
      </c>
      <c r="B42" s="86"/>
      <c r="C42" s="36">
        <v>21</v>
      </c>
      <c r="D42" s="33">
        <f>D33+D36+D37</f>
        <v>0</v>
      </c>
      <c r="E42" s="23" t="e">
        <f t="shared" si="0"/>
        <v>#DIV/0!</v>
      </c>
      <c r="F42" s="31" t="s">
        <v>22</v>
      </c>
      <c r="G42" s="32" t="s">
        <v>22</v>
      </c>
    </row>
    <row r="43" spans="1:7" ht="18.75" customHeight="1" x14ac:dyDescent="0.25">
      <c r="A43" s="85" t="s">
        <v>46</v>
      </c>
      <c r="B43" s="86"/>
      <c r="C43" s="29">
        <v>22</v>
      </c>
      <c r="D43" s="54"/>
      <c r="E43" s="23" t="e">
        <f t="shared" si="0"/>
        <v>#DIV/0!</v>
      </c>
      <c r="F43" s="56"/>
      <c r="G43" s="25" t="e">
        <f>F43/$F$46</f>
        <v>#DIV/0!</v>
      </c>
    </row>
    <row r="44" spans="1:7" ht="18.75" customHeight="1" x14ac:dyDescent="0.25">
      <c r="A44" s="73" t="s">
        <v>47</v>
      </c>
      <c r="B44" s="74"/>
      <c r="C44" s="29">
        <v>23</v>
      </c>
      <c r="D44" s="33">
        <f>D32-D42+D43</f>
        <v>0</v>
      </c>
      <c r="E44" s="23" t="e">
        <f t="shared" si="0"/>
        <v>#DIV/0!</v>
      </c>
      <c r="F44" s="35" t="s">
        <v>48</v>
      </c>
      <c r="G44" s="37" t="s">
        <v>22</v>
      </c>
    </row>
    <row r="45" spans="1:7" ht="34.5" customHeight="1" thickBot="1" x14ac:dyDescent="0.3">
      <c r="A45" s="75" t="s">
        <v>70</v>
      </c>
      <c r="B45" s="76"/>
      <c r="C45" s="21">
        <v>24</v>
      </c>
      <c r="D45" s="22" t="s">
        <v>22</v>
      </c>
      <c r="E45" s="23" t="s">
        <v>22</v>
      </c>
      <c r="F45" s="38">
        <f>F32</f>
        <v>0</v>
      </c>
      <c r="G45" s="25" t="e">
        <f>F45/$F$46</f>
        <v>#DIV/0!</v>
      </c>
    </row>
    <row r="46" spans="1:7" ht="18.75" customHeight="1" x14ac:dyDescent="0.25">
      <c r="A46" s="77" t="s">
        <v>49</v>
      </c>
      <c r="B46" s="78"/>
      <c r="C46" s="39">
        <v>25</v>
      </c>
      <c r="D46" s="57"/>
      <c r="E46" s="41"/>
      <c r="F46" s="55">
        <f>D46</f>
        <v>0</v>
      </c>
      <c r="G46" s="42"/>
    </row>
    <row r="47" spans="1:7" ht="18.75" customHeight="1" x14ac:dyDescent="0.25">
      <c r="A47" s="79" t="s">
        <v>50</v>
      </c>
      <c r="B47" s="80"/>
      <c r="C47" s="29">
        <v>26</v>
      </c>
      <c r="D47" s="53"/>
      <c r="E47" s="43"/>
      <c r="F47" s="38">
        <f>D47</f>
        <v>0</v>
      </c>
      <c r="G47" s="44"/>
    </row>
  </sheetData>
  <mergeCells count="18">
    <mergeCell ref="C7:C8"/>
    <mergeCell ref="D7:E7"/>
    <mergeCell ref="F7:G7"/>
    <mergeCell ref="A33:A41"/>
    <mergeCell ref="B3:C3"/>
    <mergeCell ref="B4:C4"/>
    <mergeCell ref="B5:C5"/>
    <mergeCell ref="D6:E6"/>
    <mergeCell ref="F6:G6"/>
    <mergeCell ref="A10:A31"/>
    <mergeCell ref="A32:B32"/>
    <mergeCell ref="A44:B44"/>
    <mergeCell ref="A45:B45"/>
    <mergeCell ref="A46:B46"/>
    <mergeCell ref="A47:B47"/>
    <mergeCell ref="A7:B8"/>
    <mergeCell ref="A42:B42"/>
    <mergeCell ref="A43:B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workbookViewId="0">
      <selection activeCell="F44" sqref="F44"/>
    </sheetView>
  </sheetViews>
  <sheetFormatPr defaultRowHeight="15" x14ac:dyDescent="0.25"/>
  <cols>
    <col min="2" max="2" width="36.5703125" bestFit="1" customWidth="1"/>
    <col min="3" max="3" width="6" customWidth="1"/>
    <col min="4" max="4" width="16.5703125" bestFit="1" customWidth="1"/>
    <col min="5" max="5" width="11.140625" bestFit="1" customWidth="1"/>
  </cols>
  <sheetData>
    <row r="1" spans="1:7" ht="56.25" x14ac:dyDescent="0.25">
      <c r="A1" s="63"/>
      <c r="B1" s="65" t="s">
        <v>73</v>
      </c>
      <c r="E1" s="64"/>
    </row>
    <row r="2" spans="1:7" x14ac:dyDescent="0.25">
      <c r="A2" s="66"/>
      <c r="B2" s="67"/>
      <c r="C2" s="67"/>
      <c r="D2" s="67">
        <v>2021</v>
      </c>
      <c r="E2" s="67">
        <v>2022</v>
      </c>
      <c r="F2" s="67">
        <v>2023</v>
      </c>
      <c r="G2" s="67">
        <v>2024</v>
      </c>
    </row>
    <row r="3" spans="1:7" ht="18.75" customHeight="1" x14ac:dyDescent="0.25">
      <c r="A3" s="101" t="s">
        <v>10</v>
      </c>
      <c r="B3" s="45" t="s">
        <v>11</v>
      </c>
      <c r="C3" s="21">
        <v>1</v>
      </c>
      <c r="D3" s="71"/>
      <c r="E3" s="62"/>
      <c r="F3" s="71"/>
      <c r="G3" s="62"/>
    </row>
    <row r="4" spans="1:7" ht="18.75" customHeight="1" x14ac:dyDescent="0.25">
      <c r="A4" s="101"/>
      <c r="B4" s="45" t="s">
        <v>12</v>
      </c>
      <c r="C4" s="21" t="s">
        <v>13</v>
      </c>
      <c r="D4" s="69">
        <v>31.16</v>
      </c>
      <c r="E4" s="61"/>
      <c r="F4" s="69"/>
      <c r="G4" s="61"/>
    </row>
    <row r="5" spans="1:7" ht="18.75" customHeight="1" x14ac:dyDescent="0.25">
      <c r="A5" s="101"/>
      <c r="B5" s="45" t="s">
        <v>14</v>
      </c>
      <c r="C5" s="21" t="s">
        <v>15</v>
      </c>
      <c r="D5" s="69">
        <v>115.1</v>
      </c>
      <c r="E5" s="61"/>
      <c r="F5" s="69"/>
      <c r="G5" s="61"/>
    </row>
    <row r="6" spans="1:7" ht="18.75" customHeight="1" x14ac:dyDescent="0.25">
      <c r="A6" s="101"/>
      <c r="B6" s="45" t="s">
        <v>71</v>
      </c>
      <c r="C6" s="21" t="s">
        <v>16</v>
      </c>
      <c r="D6" s="69">
        <v>76.599999999999994</v>
      </c>
      <c r="E6" s="61"/>
      <c r="F6" s="69"/>
      <c r="G6" s="61"/>
    </row>
    <row r="7" spans="1:7" ht="18.75" customHeight="1" x14ac:dyDescent="0.25">
      <c r="A7" s="101"/>
      <c r="B7" s="45" t="s">
        <v>17</v>
      </c>
      <c r="C7" s="21" t="s">
        <v>18</v>
      </c>
      <c r="D7" s="69">
        <v>116.1</v>
      </c>
      <c r="E7" s="61"/>
      <c r="F7" s="69"/>
      <c r="G7" s="61"/>
    </row>
    <row r="8" spans="1:7" ht="18.75" customHeight="1" x14ac:dyDescent="0.25">
      <c r="A8" s="102"/>
      <c r="B8" s="46" t="s">
        <v>19</v>
      </c>
      <c r="C8" s="29">
        <v>2</v>
      </c>
      <c r="D8" s="69">
        <v>116.1</v>
      </c>
      <c r="E8" s="61"/>
      <c r="F8" s="69"/>
      <c r="G8" s="61"/>
    </row>
    <row r="9" spans="1:7" ht="18.75" customHeight="1" x14ac:dyDescent="0.25">
      <c r="A9" s="102"/>
      <c r="B9" s="46" t="s">
        <v>20</v>
      </c>
      <c r="C9" s="29">
        <v>3</v>
      </c>
      <c r="D9" s="69">
        <v>116.1</v>
      </c>
      <c r="E9" s="61"/>
      <c r="F9" s="69"/>
      <c r="G9" s="61"/>
    </row>
    <row r="10" spans="1:7" ht="18.75" customHeight="1" x14ac:dyDescent="0.25">
      <c r="A10" s="102"/>
      <c r="B10" s="46" t="s">
        <v>21</v>
      </c>
      <c r="C10" s="29">
        <v>4</v>
      </c>
      <c r="D10" s="69"/>
      <c r="E10" s="61"/>
      <c r="F10" s="69"/>
      <c r="G10" s="61"/>
    </row>
    <row r="11" spans="1:7" ht="18.75" customHeight="1" x14ac:dyDescent="0.25">
      <c r="A11" s="102"/>
      <c r="B11" s="46" t="s">
        <v>23</v>
      </c>
      <c r="C11" s="29">
        <v>5</v>
      </c>
      <c r="D11" s="69"/>
      <c r="E11" s="61"/>
      <c r="F11" s="69"/>
      <c r="G11" s="61"/>
    </row>
    <row r="12" spans="1:7" ht="18.75" customHeight="1" x14ac:dyDescent="0.25">
      <c r="A12" s="102"/>
      <c r="B12" s="46" t="s">
        <v>24</v>
      </c>
      <c r="C12" s="29">
        <v>6</v>
      </c>
      <c r="D12" s="69">
        <v>39628</v>
      </c>
      <c r="E12" s="61"/>
      <c r="F12" s="69"/>
      <c r="G12" s="61"/>
    </row>
    <row r="13" spans="1:7" ht="18.75" customHeight="1" x14ac:dyDescent="0.25">
      <c r="A13" s="102"/>
      <c r="B13" s="46" t="s">
        <v>25</v>
      </c>
      <c r="C13" s="29">
        <v>7</v>
      </c>
      <c r="D13" s="69">
        <v>39628</v>
      </c>
      <c r="E13" s="61"/>
      <c r="F13" s="69"/>
      <c r="G13" s="61"/>
    </row>
    <row r="14" spans="1:7" ht="18.75" customHeight="1" x14ac:dyDescent="0.25">
      <c r="A14" s="102"/>
      <c r="B14" s="46" t="s">
        <v>26</v>
      </c>
      <c r="C14" s="29">
        <v>8</v>
      </c>
      <c r="D14" s="69">
        <v>116.1</v>
      </c>
      <c r="E14" s="61"/>
      <c r="F14" s="69"/>
      <c r="G14" s="61"/>
    </row>
    <row r="15" spans="1:7" ht="18.75" customHeight="1" x14ac:dyDescent="0.25">
      <c r="A15" s="102"/>
      <c r="B15" s="46" t="s">
        <v>27</v>
      </c>
      <c r="C15" s="29">
        <v>9</v>
      </c>
      <c r="D15" s="69"/>
      <c r="E15" s="61"/>
      <c r="F15" s="69"/>
      <c r="G15" s="61"/>
    </row>
    <row r="16" spans="1:7" ht="18.75" customHeight="1" x14ac:dyDescent="0.25">
      <c r="A16" s="102"/>
      <c r="B16" s="46" t="s">
        <v>28</v>
      </c>
      <c r="C16" s="29" t="s">
        <v>29</v>
      </c>
      <c r="D16" s="69"/>
      <c r="E16" s="61"/>
      <c r="F16" s="69"/>
      <c r="G16" s="61"/>
    </row>
    <row r="17" spans="1:7" ht="18.75" customHeight="1" x14ac:dyDescent="0.25">
      <c r="A17" s="102"/>
      <c r="B17" s="46" t="s">
        <v>30</v>
      </c>
      <c r="C17" s="29" t="s">
        <v>31</v>
      </c>
      <c r="D17" s="69"/>
      <c r="E17" s="61"/>
      <c r="F17" s="69"/>
      <c r="G17" s="61"/>
    </row>
    <row r="18" spans="1:7" ht="18.75" customHeight="1" x14ac:dyDescent="0.25">
      <c r="A18" s="102"/>
      <c r="B18" s="46" t="s">
        <v>32</v>
      </c>
      <c r="C18" s="29">
        <v>10</v>
      </c>
      <c r="D18" s="69"/>
      <c r="E18" s="61"/>
      <c r="F18" s="69"/>
      <c r="G18" s="61"/>
    </row>
    <row r="19" spans="1:7" ht="18.75" customHeight="1" x14ac:dyDescent="0.25">
      <c r="A19" s="102"/>
      <c r="B19" s="46" t="s">
        <v>33</v>
      </c>
      <c r="C19" s="29">
        <v>11</v>
      </c>
      <c r="D19" s="69"/>
      <c r="E19" s="61"/>
      <c r="F19" s="69"/>
      <c r="G19" s="61"/>
    </row>
    <row r="20" spans="1:7" ht="18.75" customHeight="1" x14ac:dyDescent="0.25">
      <c r="A20" s="102"/>
      <c r="B20" s="46" t="s">
        <v>34</v>
      </c>
      <c r="C20" s="29">
        <v>12</v>
      </c>
      <c r="D20" s="69">
        <v>116.1</v>
      </c>
      <c r="E20" s="61"/>
      <c r="F20" s="69"/>
      <c r="G20" s="61"/>
    </row>
    <row r="21" spans="1:7" ht="18.75" customHeight="1" x14ac:dyDescent="0.25">
      <c r="A21" s="102"/>
      <c r="B21" s="46" t="s">
        <v>35</v>
      </c>
      <c r="C21" s="29">
        <v>13</v>
      </c>
      <c r="D21" s="69">
        <v>116.1</v>
      </c>
      <c r="E21" s="61"/>
      <c r="F21" s="69"/>
      <c r="G21" s="61"/>
    </row>
    <row r="22" spans="1:7" ht="18.75" customHeight="1" x14ac:dyDescent="0.25">
      <c r="A22" s="102"/>
      <c r="B22" s="46" t="s">
        <v>36</v>
      </c>
      <c r="C22" s="29">
        <v>14</v>
      </c>
      <c r="D22" s="69">
        <v>116.1</v>
      </c>
      <c r="E22" s="61"/>
      <c r="F22" s="69"/>
      <c r="G22" s="61"/>
    </row>
    <row r="23" spans="1:7" ht="18.75" customHeight="1" x14ac:dyDescent="0.25">
      <c r="A23" s="102"/>
      <c r="B23" s="46" t="s">
        <v>37</v>
      </c>
      <c r="C23" s="29">
        <v>15</v>
      </c>
      <c r="D23" s="69">
        <v>116.1</v>
      </c>
      <c r="E23" s="61"/>
      <c r="F23" s="69"/>
      <c r="G23" s="61"/>
    </row>
    <row r="24" spans="1:7" ht="18.75" customHeight="1" x14ac:dyDescent="0.25">
      <c r="A24" s="102"/>
      <c r="B24" s="46" t="s">
        <v>38</v>
      </c>
      <c r="C24" s="29">
        <v>16</v>
      </c>
      <c r="D24" s="69">
        <v>116.1</v>
      </c>
      <c r="E24" s="61"/>
      <c r="F24" s="69"/>
      <c r="G24" s="61"/>
    </row>
    <row r="25" spans="1:7" ht="35.25" customHeight="1" x14ac:dyDescent="0.25">
      <c r="A25" s="103" t="s">
        <v>39</v>
      </c>
      <c r="B25" s="104"/>
      <c r="C25" s="68">
        <v>17</v>
      </c>
      <c r="D25" s="69"/>
      <c r="E25" s="69"/>
      <c r="F25" s="69"/>
      <c r="G25" s="69"/>
    </row>
    <row r="26" spans="1:7" ht="18.75" customHeight="1" x14ac:dyDescent="0.25">
      <c r="A26" s="105" t="s">
        <v>40</v>
      </c>
      <c r="B26" s="28" t="s">
        <v>57</v>
      </c>
      <c r="C26" s="29">
        <v>18</v>
      </c>
      <c r="D26" s="69"/>
      <c r="E26" s="61"/>
      <c r="F26" s="69"/>
      <c r="G26" s="61"/>
    </row>
    <row r="27" spans="1:7" ht="18.75" customHeight="1" x14ac:dyDescent="0.25">
      <c r="A27" s="106"/>
      <c r="B27" s="28" t="s">
        <v>58</v>
      </c>
      <c r="C27" s="29" t="s">
        <v>59</v>
      </c>
      <c r="D27" s="69">
        <v>116.1</v>
      </c>
      <c r="E27" s="61"/>
      <c r="F27" s="69"/>
      <c r="G27" s="61"/>
    </row>
    <row r="28" spans="1:7" ht="18.75" customHeight="1" x14ac:dyDescent="0.25">
      <c r="A28" s="106"/>
      <c r="B28" s="28" t="s">
        <v>64</v>
      </c>
      <c r="C28" s="29" t="s">
        <v>60</v>
      </c>
      <c r="D28" s="69"/>
      <c r="E28" s="61"/>
      <c r="F28" s="69"/>
      <c r="G28" s="61"/>
    </row>
    <row r="29" spans="1:7" ht="18.75" customHeight="1" x14ac:dyDescent="0.25">
      <c r="A29" s="106"/>
      <c r="B29" s="28" t="s">
        <v>41</v>
      </c>
      <c r="C29" s="29">
        <v>19</v>
      </c>
      <c r="D29" s="69">
        <v>116.1</v>
      </c>
      <c r="E29" s="61"/>
      <c r="F29" s="69"/>
      <c r="G29" s="61"/>
    </row>
    <row r="30" spans="1:7" ht="18.75" customHeight="1" x14ac:dyDescent="0.25">
      <c r="A30" s="106"/>
      <c r="B30" s="28" t="s">
        <v>42</v>
      </c>
      <c r="C30" s="29">
        <v>20</v>
      </c>
      <c r="D30" s="69"/>
      <c r="E30" s="61"/>
      <c r="F30" s="69"/>
      <c r="G30" s="61"/>
    </row>
    <row r="31" spans="1:7" ht="18.75" customHeight="1" x14ac:dyDescent="0.25">
      <c r="A31" s="107"/>
      <c r="B31" s="28" t="s">
        <v>61</v>
      </c>
      <c r="C31" s="29" t="s">
        <v>43</v>
      </c>
      <c r="D31" s="69"/>
      <c r="E31" s="61"/>
      <c r="F31" s="69"/>
      <c r="G31" s="61"/>
    </row>
    <row r="32" spans="1:7" ht="18.75" customHeight="1" x14ac:dyDescent="0.25">
      <c r="A32" s="107"/>
      <c r="B32" s="28" t="s">
        <v>65</v>
      </c>
      <c r="C32" s="29" t="s">
        <v>62</v>
      </c>
      <c r="D32" s="69">
        <v>116.1</v>
      </c>
      <c r="E32" s="61"/>
      <c r="F32" s="69"/>
      <c r="G32" s="61"/>
    </row>
    <row r="33" spans="1:7" ht="18.75" customHeight="1" x14ac:dyDescent="0.25">
      <c r="A33" s="107"/>
      <c r="B33" s="28" t="s">
        <v>66</v>
      </c>
      <c r="C33" s="29" t="s">
        <v>63</v>
      </c>
      <c r="D33" s="69"/>
      <c r="E33" s="61"/>
      <c r="F33" s="69"/>
      <c r="G33" s="61"/>
    </row>
    <row r="34" spans="1:7" ht="18.75" customHeight="1" x14ac:dyDescent="0.25">
      <c r="A34" s="108"/>
      <c r="B34" s="28" t="s">
        <v>30</v>
      </c>
      <c r="C34" s="29" t="s">
        <v>44</v>
      </c>
      <c r="D34" s="69">
        <v>116.1</v>
      </c>
      <c r="E34" s="61"/>
      <c r="F34" s="69"/>
      <c r="G34" s="61"/>
    </row>
    <row r="35" spans="1:7" ht="35.25" customHeight="1" thickBot="1" x14ac:dyDescent="0.3">
      <c r="A35" s="109" t="s">
        <v>45</v>
      </c>
      <c r="B35" s="110"/>
      <c r="C35" s="70">
        <v>21</v>
      </c>
      <c r="D35" s="69"/>
      <c r="E35" s="69"/>
      <c r="F35" s="69"/>
      <c r="G35" s="69"/>
    </row>
    <row r="36" spans="1:7" x14ac:dyDescent="0.25">
      <c r="A36" s="85" t="s">
        <v>46</v>
      </c>
      <c r="B36" s="86"/>
      <c r="C36" s="29">
        <v>22</v>
      </c>
      <c r="D36" s="51"/>
      <c r="E36" s="48"/>
      <c r="F36" s="48"/>
      <c r="G36" s="48"/>
    </row>
    <row r="38" spans="1:7" x14ac:dyDescent="0.25">
      <c r="B38" s="60"/>
    </row>
  </sheetData>
  <mergeCells count="5">
    <mergeCell ref="A3:A24"/>
    <mergeCell ref="A25:B25"/>
    <mergeCell ref="A26:A34"/>
    <mergeCell ref="A35:B35"/>
    <mergeCell ref="A36:B3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6"/>
  <sheetViews>
    <sheetView workbookViewId="0">
      <selection activeCell="L8" sqref="L8"/>
    </sheetView>
  </sheetViews>
  <sheetFormatPr defaultRowHeight="15" x14ac:dyDescent="0.25"/>
  <cols>
    <col min="2" max="2" width="58.140625" bestFit="1" customWidth="1"/>
    <col min="4" max="5" width="14.140625" customWidth="1"/>
    <col min="6" max="9" width="14.5703125" customWidth="1"/>
  </cols>
  <sheetData>
    <row r="1" spans="1:9" x14ac:dyDescent="0.25">
      <c r="C1" s="1"/>
      <c r="D1" s="2"/>
      <c r="E1" s="3"/>
    </row>
    <row r="2" spans="1:9" ht="56.25" x14ac:dyDescent="0.3">
      <c r="B2" s="65" t="s">
        <v>74</v>
      </c>
      <c r="C2" s="6"/>
      <c r="D2" s="7"/>
    </row>
    <row r="3" spans="1:9" ht="18.75" x14ac:dyDescent="0.3">
      <c r="B3" s="94"/>
      <c r="C3" s="94"/>
      <c r="D3" s="8"/>
    </row>
    <row r="4" spans="1:9" ht="18.75" x14ac:dyDescent="0.3">
      <c r="B4" s="94"/>
      <c r="C4" s="94"/>
      <c r="D4" s="8"/>
    </row>
    <row r="5" spans="1:9" ht="18.75" x14ac:dyDescent="0.3">
      <c r="B5" s="95"/>
      <c r="C5" s="95"/>
      <c r="D5" s="8"/>
    </row>
    <row r="6" spans="1:9" x14ac:dyDescent="0.25">
      <c r="A6" s="81" t="s">
        <v>1</v>
      </c>
      <c r="B6" s="82"/>
      <c r="C6" s="87" t="s">
        <v>2</v>
      </c>
      <c r="D6" s="89" t="s">
        <v>3</v>
      </c>
      <c r="E6" s="89"/>
      <c r="F6" s="89" t="s">
        <v>3</v>
      </c>
      <c r="G6" s="89"/>
      <c r="H6" s="89" t="s">
        <v>3</v>
      </c>
      <c r="I6" s="89"/>
    </row>
    <row r="7" spans="1:9" x14ac:dyDescent="0.25">
      <c r="A7" s="83"/>
      <c r="B7" s="84"/>
      <c r="C7" s="88"/>
      <c r="D7" s="47" t="s">
        <v>51</v>
      </c>
      <c r="E7" s="13" t="s">
        <v>52</v>
      </c>
      <c r="F7" s="47" t="s">
        <v>53</v>
      </c>
      <c r="G7" s="13" t="s">
        <v>54</v>
      </c>
      <c r="H7" s="47" t="s">
        <v>55</v>
      </c>
      <c r="I7" s="13" t="s">
        <v>56</v>
      </c>
    </row>
    <row r="8" spans="1:9" x14ac:dyDescent="0.25">
      <c r="A8" s="16"/>
      <c r="B8" s="16"/>
      <c r="C8" s="17"/>
      <c r="D8" s="18" t="s">
        <v>6</v>
      </c>
      <c r="E8" s="17" t="s">
        <v>7</v>
      </c>
      <c r="F8" s="18" t="s">
        <v>6</v>
      </c>
      <c r="G8" s="17" t="s">
        <v>7</v>
      </c>
      <c r="H8" s="18" t="s">
        <v>6</v>
      </c>
      <c r="I8" s="17" t="s">
        <v>7</v>
      </c>
    </row>
    <row r="9" spans="1:9" ht="18.75" customHeight="1" thickBot="1" x14ac:dyDescent="0.3">
      <c r="A9" s="97" t="s">
        <v>10</v>
      </c>
      <c r="B9" s="20" t="s">
        <v>11</v>
      </c>
      <c r="C9" s="21">
        <v>1</v>
      </c>
      <c r="D9" s="22" t="e">
        <f>SUM(D10:D13)</f>
        <v>#DIV/0!</v>
      </c>
      <c r="E9" s="23" t="e">
        <f>D9/$D$45</f>
        <v>#DIV/0!</v>
      </c>
      <c r="F9" s="22">
        <f>SUM(F10:F13)</f>
        <v>0</v>
      </c>
      <c r="G9" s="23" t="e">
        <f>F9/$D$45</f>
        <v>#DIV/0!</v>
      </c>
      <c r="H9" s="22">
        <f>SUM(H10:H13)</f>
        <v>0</v>
      </c>
      <c r="I9" s="23" t="e">
        <f>H9/$D$45</f>
        <v>#DIV/0!</v>
      </c>
    </row>
    <row r="10" spans="1:9" ht="18.75" customHeight="1" thickBot="1" x14ac:dyDescent="0.3">
      <c r="A10" s="97"/>
      <c r="B10" s="20" t="s">
        <v>12</v>
      </c>
      <c r="C10" s="21" t="s">
        <v>13</v>
      </c>
      <c r="D10" s="26">
        <f>'VFM v cenách 2021'!$D$11*('Zdroje pro výpočet indexu'!E4/'Zdroje pro výpočet indexu'!D4)</f>
        <v>0</v>
      </c>
      <c r="E10" s="27" t="e">
        <f t="shared" ref="E10:E43" si="0">D10/$D$45</f>
        <v>#DIV/0!</v>
      </c>
      <c r="F10" s="26">
        <f>'VFM v cenách 2021'!$D$11*('Zdroje pro výpočet indexu'!F4/'Zdroje pro výpočet indexu'!D4)</f>
        <v>0</v>
      </c>
      <c r="G10" s="27" t="e">
        <f t="shared" ref="G10:G43" si="1">F10/$D$45</f>
        <v>#DIV/0!</v>
      </c>
      <c r="H10" s="26">
        <f>'VFM v cenách 2021'!$D$11*('Zdroje pro výpočet indexu'!G4/'Zdroje pro výpočet indexu'!D4)</f>
        <v>0</v>
      </c>
      <c r="I10" s="27" t="e">
        <f t="shared" ref="I10:I43" si="2">H10/$D$45</f>
        <v>#DIV/0!</v>
      </c>
    </row>
    <row r="11" spans="1:9" ht="18.75" customHeight="1" thickBot="1" x14ac:dyDescent="0.3">
      <c r="A11" s="97"/>
      <c r="B11" s="20" t="s">
        <v>14</v>
      </c>
      <c r="C11" s="21" t="s">
        <v>15</v>
      </c>
      <c r="D11" s="26">
        <f>'VFM v cenách 2021'!$D$12*('Zdroje pro výpočet indexu'!E5/'Zdroje pro výpočet indexu'!D5)</f>
        <v>0</v>
      </c>
      <c r="E11" s="27" t="e">
        <f t="shared" si="0"/>
        <v>#DIV/0!</v>
      </c>
      <c r="F11" s="26">
        <f>'VFM v cenách 2021'!$D$12*('Zdroje pro výpočet indexu'!F5/'Zdroje pro výpočet indexu'!D5)</f>
        <v>0</v>
      </c>
      <c r="G11" s="27" t="e">
        <f t="shared" si="1"/>
        <v>#DIV/0!</v>
      </c>
      <c r="H11" s="26">
        <f>'VFM v cenách 2021'!$D$12*('Zdroje pro výpočet indexu'!G5/'Zdroje pro výpočet indexu'!D5)</f>
        <v>0</v>
      </c>
      <c r="I11" s="27" t="e">
        <f t="shared" si="2"/>
        <v>#DIV/0!</v>
      </c>
    </row>
    <row r="12" spans="1:9" ht="18.75" customHeight="1" thickBot="1" x14ac:dyDescent="0.3">
      <c r="A12" s="97"/>
      <c r="B12" s="20" t="s">
        <v>71</v>
      </c>
      <c r="C12" s="21" t="s">
        <v>16</v>
      </c>
      <c r="D12" s="26" t="e">
        <f>'VFM v cenách 2021'!$D$13/('Zdroje pro výpočet indexu'!E6/'Zdroje pro výpočet indexu'!D6)</f>
        <v>#DIV/0!</v>
      </c>
      <c r="E12" s="27" t="e">
        <f t="shared" si="0"/>
        <v>#DIV/0!</v>
      </c>
      <c r="F12" s="26">
        <f>'VFM v cenách 2021'!$D$13*('Zdroje pro výpočet indexu'!F6/'Zdroje pro výpočet indexu'!D6)</f>
        <v>0</v>
      </c>
      <c r="G12" s="27" t="e">
        <f t="shared" si="1"/>
        <v>#DIV/0!</v>
      </c>
      <c r="H12" s="26">
        <f>'VFM v cenách 2021'!$D$13*('Zdroje pro výpočet indexu'!G6/'Zdroje pro výpočet indexu'!D6)</f>
        <v>0</v>
      </c>
      <c r="I12" s="27" t="e">
        <f t="shared" si="2"/>
        <v>#DIV/0!</v>
      </c>
    </row>
    <row r="13" spans="1:9" ht="18.75" customHeight="1" thickBot="1" x14ac:dyDescent="0.3">
      <c r="A13" s="97"/>
      <c r="B13" s="20" t="s">
        <v>17</v>
      </c>
      <c r="C13" s="21" t="s">
        <v>18</v>
      </c>
      <c r="D13" s="26">
        <f>'VFM v cenách 2021'!$D$14*('Zdroje pro výpočet indexu'!E7/'Zdroje pro výpočet indexu'!D7)</f>
        <v>0</v>
      </c>
      <c r="E13" s="27" t="e">
        <f t="shared" si="0"/>
        <v>#DIV/0!</v>
      </c>
      <c r="F13" s="26">
        <f>'VFM v cenách 2021'!$D$14*('Zdroje pro výpočet indexu'!F7/'Zdroje pro výpočet indexu'!D7)</f>
        <v>0</v>
      </c>
      <c r="G13" s="27" t="e">
        <f t="shared" si="1"/>
        <v>#DIV/0!</v>
      </c>
      <c r="H13" s="26">
        <f>'VFM v cenách 2021'!$D$14*('Zdroje pro výpočet indexu'!G7/'Zdroje pro výpočet indexu'!D7)</f>
        <v>0</v>
      </c>
      <c r="I13" s="27" t="e">
        <f t="shared" si="2"/>
        <v>#DIV/0!</v>
      </c>
    </row>
    <row r="14" spans="1:9" ht="18.75" customHeight="1" thickBot="1" x14ac:dyDescent="0.3">
      <c r="A14" s="98"/>
      <c r="B14" s="28" t="s">
        <v>19</v>
      </c>
      <c r="C14" s="29">
        <v>2</v>
      </c>
      <c r="D14" s="26">
        <f>'VFM v cenách 2021'!$D$15*('Zdroje pro výpočet indexu'!E8/'Zdroje pro výpočet indexu'!D8)</f>
        <v>0</v>
      </c>
      <c r="E14" s="27" t="e">
        <f t="shared" si="0"/>
        <v>#DIV/0!</v>
      </c>
      <c r="F14" s="26">
        <f>'VFM v cenách 2021'!$D$15*('Zdroje pro výpočet indexu'!F8/'Zdroje pro výpočet indexu'!D8)</f>
        <v>0</v>
      </c>
      <c r="G14" s="27" t="e">
        <f t="shared" si="1"/>
        <v>#DIV/0!</v>
      </c>
      <c r="H14" s="26">
        <f>'VFM v cenách 2021'!$D$15*('Zdroje pro výpočet indexu'!G8/'Zdroje pro výpočet indexu'!D8)</f>
        <v>0</v>
      </c>
      <c r="I14" s="27" t="e">
        <f t="shared" si="2"/>
        <v>#DIV/0!</v>
      </c>
    </row>
    <row r="15" spans="1:9" ht="15.75" thickBot="1" x14ac:dyDescent="0.3">
      <c r="A15" s="98"/>
      <c r="B15" s="28" t="s">
        <v>20</v>
      </c>
      <c r="C15" s="29">
        <v>3</v>
      </c>
      <c r="D15" s="26">
        <f>'VFM v cenách 2021'!$D$16*('Zdroje pro výpočet indexu'!E9/'Zdroje pro výpočet indexu'!D9)</f>
        <v>0</v>
      </c>
      <c r="E15" s="27" t="e">
        <f t="shared" si="0"/>
        <v>#DIV/0!</v>
      </c>
      <c r="F15" s="26">
        <f>'VFM v cenách 2021'!$D$16*('Zdroje pro výpočet indexu'!F9/'Zdroje pro výpočet indexu'!D9)</f>
        <v>0</v>
      </c>
      <c r="G15" s="27" t="e">
        <f t="shared" si="1"/>
        <v>#DIV/0!</v>
      </c>
      <c r="H15" s="26">
        <f>'VFM v cenách 2021'!$D$16*('Zdroje pro výpočet indexu'!G9/'Zdroje pro výpočet indexu'!D9)</f>
        <v>0</v>
      </c>
      <c r="I15" s="27" t="e">
        <f t="shared" si="2"/>
        <v>#DIV/0!</v>
      </c>
    </row>
    <row r="16" spans="1:9" ht="15.75" thickBot="1" x14ac:dyDescent="0.3">
      <c r="A16" s="98"/>
      <c r="B16" s="28" t="s">
        <v>21</v>
      </c>
      <c r="C16" s="29">
        <v>4</v>
      </c>
      <c r="D16" s="30">
        <f>'VFM v cenách 2021'!$D$17</f>
        <v>0</v>
      </c>
      <c r="E16" s="27" t="e">
        <f t="shared" si="0"/>
        <v>#DIV/0!</v>
      </c>
      <c r="F16" s="30">
        <f>'VFM v cenách 2021'!$D$17</f>
        <v>0</v>
      </c>
      <c r="G16" s="27" t="e">
        <f t="shared" si="1"/>
        <v>#DIV/0!</v>
      </c>
      <c r="H16" s="30">
        <f>'VFM v cenách 2021'!$D$17</f>
        <v>0</v>
      </c>
      <c r="I16" s="27" t="e">
        <f t="shared" si="2"/>
        <v>#DIV/0!</v>
      </c>
    </row>
    <row r="17" spans="1:9" ht="18.75" customHeight="1" thickBot="1" x14ac:dyDescent="0.3">
      <c r="A17" s="98"/>
      <c r="B17" s="28" t="s">
        <v>23</v>
      </c>
      <c r="C17" s="29">
        <v>5</v>
      </c>
      <c r="D17" s="30">
        <f>'VFM v cenách 2021'!$D$18</f>
        <v>0</v>
      </c>
      <c r="E17" s="27" t="e">
        <f t="shared" si="0"/>
        <v>#DIV/0!</v>
      </c>
      <c r="F17" s="30">
        <f>'VFM v cenách 2021'!$D$18</f>
        <v>0</v>
      </c>
      <c r="G17" s="27" t="e">
        <f t="shared" si="1"/>
        <v>#DIV/0!</v>
      </c>
      <c r="H17" s="30">
        <f>'VFM v cenách 2021'!$D$18</f>
        <v>0</v>
      </c>
      <c r="I17" s="27" t="e">
        <f t="shared" si="2"/>
        <v>#DIV/0!</v>
      </c>
    </row>
    <row r="18" spans="1:9" ht="18.75" customHeight="1" thickBot="1" x14ac:dyDescent="0.3">
      <c r="A18" s="98"/>
      <c r="B18" s="28" t="s">
        <v>24</v>
      </c>
      <c r="C18" s="29">
        <v>6</v>
      </c>
      <c r="D18" s="30">
        <f>'VFM v cenách 2021'!$D$19*('Zdroje pro výpočet indexu'!E12/'Zdroje pro výpočet indexu'!D12)</f>
        <v>0</v>
      </c>
      <c r="E18" s="27" t="e">
        <f t="shared" si="0"/>
        <v>#DIV/0!</v>
      </c>
      <c r="F18" s="30">
        <f>'VFM v cenách 2021'!$D$19*('Zdroje pro výpočet indexu'!F12/'Zdroje pro výpočet indexu'!D12)</f>
        <v>0</v>
      </c>
      <c r="G18" s="27" t="e">
        <f t="shared" si="1"/>
        <v>#DIV/0!</v>
      </c>
      <c r="H18" s="30">
        <f>'VFM v cenách 2021'!$D$19*('Zdroje pro výpočet indexu'!G12/'Zdroje pro výpočet indexu'!D12)</f>
        <v>0</v>
      </c>
      <c r="I18" s="27" t="e">
        <f t="shared" si="2"/>
        <v>#DIV/0!</v>
      </c>
    </row>
    <row r="19" spans="1:9" ht="18.75" customHeight="1" thickBot="1" x14ac:dyDescent="0.3">
      <c r="A19" s="98"/>
      <c r="B19" s="28" t="s">
        <v>25</v>
      </c>
      <c r="C19" s="29">
        <v>7</v>
      </c>
      <c r="D19" s="30">
        <f>'VFM v cenách 2021'!$D$20*('Zdroje pro výpočet indexu'!E13/'Zdroje pro výpočet indexu'!D13)</f>
        <v>0</v>
      </c>
      <c r="E19" s="27" t="e">
        <f t="shared" si="0"/>
        <v>#DIV/0!</v>
      </c>
      <c r="F19" s="30">
        <f>'VFM v cenách 2021'!$D$20*('Zdroje pro výpočet indexu'!F13/'Zdroje pro výpočet indexu'!D13)</f>
        <v>0</v>
      </c>
      <c r="G19" s="27" t="e">
        <f t="shared" si="1"/>
        <v>#DIV/0!</v>
      </c>
      <c r="H19" s="30">
        <f>'VFM v cenách 2021'!$D$20*('Zdroje pro výpočet indexu'!G13/'Zdroje pro výpočet indexu'!D13)</f>
        <v>0</v>
      </c>
      <c r="I19" s="27" t="e">
        <f t="shared" si="2"/>
        <v>#DIV/0!</v>
      </c>
    </row>
    <row r="20" spans="1:9" ht="18.75" customHeight="1" thickBot="1" x14ac:dyDescent="0.3">
      <c r="A20" s="98"/>
      <c r="B20" s="28" t="s">
        <v>26</v>
      </c>
      <c r="C20" s="29">
        <v>8</v>
      </c>
      <c r="D20" s="30">
        <f>'VFM v cenách 2021'!$D$21*('Zdroje pro výpočet indexu'!E14/'Zdroje pro výpočet indexu'!D14)</f>
        <v>0</v>
      </c>
      <c r="E20" s="27" t="e">
        <f t="shared" si="0"/>
        <v>#DIV/0!</v>
      </c>
      <c r="F20" s="30">
        <f>'VFM v cenách 2021'!$D$21*('Zdroje pro výpočet indexu'!F14/'Zdroje pro výpočet indexu'!D14)</f>
        <v>0</v>
      </c>
      <c r="G20" s="27" t="e">
        <f t="shared" si="1"/>
        <v>#DIV/0!</v>
      </c>
      <c r="H20" s="30">
        <f>'VFM v cenách 2021'!$D$21*('Zdroje pro výpočet indexu'!G14/'Zdroje pro výpočet indexu'!D14)</f>
        <v>0</v>
      </c>
      <c r="I20" s="27" t="e">
        <f t="shared" si="2"/>
        <v>#DIV/0!</v>
      </c>
    </row>
    <row r="21" spans="1:9" ht="18.75" customHeight="1" thickBot="1" x14ac:dyDescent="0.3">
      <c r="A21" s="98"/>
      <c r="B21" s="28" t="s">
        <v>27</v>
      </c>
      <c r="C21" s="29">
        <v>9</v>
      </c>
      <c r="D21" s="33">
        <f>SUM(D22:D23)</f>
        <v>0</v>
      </c>
      <c r="E21" s="27" t="e">
        <f t="shared" si="0"/>
        <v>#DIV/0!</v>
      </c>
      <c r="F21" s="33">
        <f>SUM(F22:F23)</f>
        <v>0</v>
      </c>
      <c r="G21" s="27" t="e">
        <f t="shared" si="1"/>
        <v>#DIV/0!</v>
      </c>
      <c r="H21" s="33">
        <f>SUM(H22:H23)</f>
        <v>0</v>
      </c>
      <c r="I21" s="27" t="e">
        <f t="shared" si="2"/>
        <v>#DIV/0!</v>
      </c>
    </row>
    <row r="22" spans="1:9" ht="18.75" customHeight="1" thickBot="1" x14ac:dyDescent="0.3">
      <c r="A22" s="98"/>
      <c r="B22" s="28" t="s">
        <v>28</v>
      </c>
      <c r="C22" s="29" t="s">
        <v>29</v>
      </c>
      <c r="D22" s="30">
        <f>'VFM v cenách 2021'!$D$23</f>
        <v>0</v>
      </c>
      <c r="E22" s="27" t="e">
        <f t="shared" si="0"/>
        <v>#DIV/0!</v>
      </c>
      <c r="F22" s="30">
        <f>'VFM v cenách 2021'!$D$23</f>
        <v>0</v>
      </c>
      <c r="G22" s="27" t="e">
        <f t="shared" si="1"/>
        <v>#DIV/0!</v>
      </c>
      <c r="H22" s="30">
        <f>'VFM v cenách 2021'!$D$23</f>
        <v>0</v>
      </c>
      <c r="I22" s="27" t="e">
        <f t="shared" si="2"/>
        <v>#DIV/0!</v>
      </c>
    </row>
    <row r="23" spans="1:9" ht="15.75" thickBot="1" x14ac:dyDescent="0.3">
      <c r="A23" s="98"/>
      <c r="B23" s="28" t="s">
        <v>30</v>
      </c>
      <c r="C23" s="29" t="s">
        <v>31</v>
      </c>
      <c r="D23" s="30">
        <f>'VFM v cenách 2021'!$D$24</f>
        <v>0</v>
      </c>
      <c r="E23" s="27" t="e">
        <f t="shared" si="0"/>
        <v>#DIV/0!</v>
      </c>
      <c r="F23" s="30">
        <f>'VFM v cenách 2021'!$D$24</f>
        <v>0</v>
      </c>
      <c r="G23" s="27" t="e">
        <f t="shared" si="1"/>
        <v>#DIV/0!</v>
      </c>
      <c r="H23" s="30">
        <f>'VFM v cenách 2021'!$D$24</f>
        <v>0</v>
      </c>
      <c r="I23" s="27" t="e">
        <f t="shared" si="2"/>
        <v>#DIV/0!</v>
      </c>
    </row>
    <row r="24" spans="1:9" ht="18.75" customHeight="1" thickBot="1" x14ac:dyDescent="0.3">
      <c r="A24" s="98"/>
      <c r="B24" s="28" t="s">
        <v>32</v>
      </c>
      <c r="C24" s="29">
        <v>10</v>
      </c>
      <c r="D24" s="30">
        <f>'VFM v cenách 2021'!$D$25</f>
        <v>0</v>
      </c>
      <c r="E24" s="27" t="e">
        <f t="shared" si="0"/>
        <v>#DIV/0!</v>
      </c>
      <c r="F24" s="30">
        <f>'VFM v cenách 2021'!$D$25</f>
        <v>0</v>
      </c>
      <c r="G24" s="27" t="e">
        <f t="shared" si="1"/>
        <v>#DIV/0!</v>
      </c>
      <c r="H24" s="30">
        <f>'VFM v cenách 2021'!$D$25</f>
        <v>0</v>
      </c>
      <c r="I24" s="27" t="e">
        <f t="shared" si="2"/>
        <v>#DIV/0!</v>
      </c>
    </row>
    <row r="25" spans="1:9" ht="18.75" customHeight="1" thickBot="1" x14ac:dyDescent="0.3">
      <c r="A25" s="98"/>
      <c r="B25" s="28" t="s">
        <v>33</v>
      </c>
      <c r="C25" s="29">
        <v>11</v>
      </c>
      <c r="D25" s="30">
        <f>'VFM v cenách 2021'!$D$26</f>
        <v>0</v>
      </c>
      <c r="E25" s="27" t="e">
        <f t="shared" si="0"/>
        <v>#DIV/0!</v>
      </c>
      <c r="F25" s="30">
        <f>'VFM v cenách 2021'!$D$26</f>
        <v>0</v>
      </c>
      <c r="G25" s="27" t="e">
        <f t="shared" si="1"/>
        <v>#DIV/0!</v>
      </c>
      <c r="H25" s="30">
        <f>'VFM v cenách 2021'!$D$26</f>
        <v>0</v>
      </c>
      <c r="I25" s="27" t="e">
        <f t="shared" si="2"/>
        <v>#DIV/0!</v>
      </c>
    </row>
    <row r="26" spans="1:9" ht="18.75" customHeight="1" thickBot="1" x14ac:dyDescent="0.3">
      <c r="A26" s="98"/>
      <c r="B26" s="28" t="s">
        <v>34</v>
      </c>
      <c r="C26" s="29">
        <v>12</v>
      </c>
      <c r="D26" s="30">
        <f>'VFM v cenách 2021'!$D$27*('Zdroje pro výpočet indexu'!E20/'Zdroje pro výpočet indexu'!D20)</f>
        <v>0</v>
      </c>
      <c r="E26" s="27" t="e">
        <f t="shared" si="0"/>
        <v>#DIV/0!</v>
      </c>
      <c r="F26" s="30">
        <f>'VFM v cenách 2021'!$D$27*('Zdroje pro výpočet indexu'!F20/'Zdroje pro výpočet indexu'!D20)</f>
        <v>0</v>
      </c>
      <c r="G26" s="27" t="e">
        <f t="shared" si="1"/>
        <v>#DIV/0!</v>
      </c>
      <c r="H26" s="30">
        <f>'VFM v cenách 2021'!$D$27*('Zdroje pro výpočet indexu'!G20/'Zdroje pro výpočet indexu'!D20)</f>
        <v>0</v>
      </c>
      <c r="I26" s="27" t="e">
        <f t="shared" si="2"/>
        <v>#DIV/0!</v>
      </c>
    </row>
    <row r="27" spans="1:9" ht="18.75" customHeight="1" thickBot="1" x14ac:dyDescent="0.3">
      <c r="A27" s="98"/>
      <c r="B27" s="28" t="s">
        <v>35</v>
      </c>
      <c r="C27" s="29">
        <v>13</v>
      </c>
      <c r="D27" s="30">
        <f>'VFM v cenách 2021'!$D$28*('Zdroje pro výpočet indexu'!E21/'Zdroje pro výpočet indexu'!D21)</f>
        <v>0</v>
      </c>
      <c r="E27" s="27" t="e">
        <f t="shared" si="0"/>
        <v>#DIV/0!</v>
      </c>
      <c r="F27" s="30">
        <f>'VFM v cenách 2021'!$D$28*('Zdroje pro výpočet indexu'!F21/'Zdroje pro výpočet indexu'!D21)</f>
        <v>0</v>
      </c>
      <c r="G27" s="27" t="e">
        <f t="shared" si="1"/>
        <v>#DIV/0!</v>
      </c>
      <c r="H27" s="30">
        <f>'VFM v cenách 2021'!$D$28*('Zdroje pro výpočet indexu'!G21/'Zdroje pro výpočet indexu'!D21)</f>
        <v>0</v>
      </c>
      <c r="I27" s="27" t="e">
        <f t="shared" si="2"/>
        <v>#DIV/0!</v>
      </c>
    </row>
    <row r="28" spans="1:9" ht="18.75" customHeight="1" thickBot="1" x14ac:dyDescent="0.3">
      <c r="A28" s="98"/>
      <c r="B28" s="28" t="s">
        <v>36</v>
      </c>
      <c r="C28" s="29">
        <v>14</v>
      </c>
      <c r="D28" s="30">
        <f>'VFM v cenách 2021'!$D$29*('Zdroje pro výpočet indexu'!E22/'Zdroje pro výpočet indexu'!D22)</f>
        <v>0</v>
      </c>
      <c r="E28" s="27" t="e">
        <f t="shared" si="0"/>
        <v>#DIV/0!</v>
      </c>
      <c r="F28" s="30">
        <f>'VFM v cenách 2021'!$D$29*('Zdroje pro výpočet indexu'!F22/'Zdroje pro výpočet indexu'!D22)</f>
        <v>0</v>
      </c>
      <c r="G28" s="27" t="e">
        <f t="shared" si="1"/>
        <v>#DIV/0!</v>
      </c>
      <c r="H28" s="30">
        <f>'VFM v cenách 2021'!$D$29*('Zdroje pro výpočet indexu'!G22/'Zdroje pro výpočet indexu'!D22)</f>
        <v>0</v>
      </c>
      <c r="I28" s="27" t="e">
        <f t="shared" si="2"/>
        <v>#DIV/0!</v>
      </c>
    </row>
    <row r="29" spans="1:9" ht="18.75" customHeight="1" thickBot="1" x14ac:dyDescent="0.3">
      <c r="A29" s="98"/>
      <c r="B29" s="28" t="s">
        <v>37</v>
      </c>
      <c r="C29" s="29">
        <v>15</v>
      </c>
      <c r="D29" s="30">
        <f>'VFM v cenách 2021'!$D$30*('Zdroje pro výpočet indexu'!E23/'Zdroje pro výpočet indexu'!D23)</f>
        <v>0</v>
      </c>
      <c r="E29" s="27" t="e">
        <f t="shared" si="0"/>
        <v>#DIV/0!</v>
      </c>
      <c r="F29" s="30">
        <f>'VFM v cenách 2021'!$D$30*('Zdroje pro výpočet indexu'!F23/'Zdroje pro výpočet indexu'!D23)</f>
        <v>0</v>
      </c>
      <c r="G29" s="27" t="e">
        <f t="shared" si="1"/>
        <v>#DIV/0!</v>
      </c>
      <c r="H29" s="30">
        <f>'VFM v cenách 2021'!$D$30*('Zdroje pro výpočet indexu'!G23/'Zdroje pro výpočet indexu'!D23)</f>
        <v>0</v>
      </c>
      <c r="I29" s="27" t="e">
        <f t="shared" si="2"/>
        <v>#DIV/0!</v>
      </c>
    </row>
    <row r="30" spans="1:9" ht="18.75" customHeight="1" thickBot="1" x14ac:dyDescent="0.3">
      <c r="A30" s="98"/>
      <c r="B30" s="28" t="s">
        <v>38</v>
      </c>
      <c r="C30" s="29">
        <v>16</v>
      </c>
      <c r="D30" s="30">
        <f>'VFM v cenách 2021'!$D$31*('Zdroje pro výpočet indexu'!E24/'Zdroje pro výpočet indexu'!D24)</f>
        <v>0</v>
      </c>
      <c r="E30" s="27" t="e">
        <f t="shared" si="0"/>
        <v>#DIV/0!</v>
      </c>
      <c r="F30" s="30">
        <f>'VFM v cenách 2021'!$D$31*('Zdroje pro výpočet indexu'!F24/'Zdroje pro výpočet indexu'!D24)</f>
        <v>0</v>
      </c>
      <c r="G30" s="27" t="e">
        <f t="shared" si="1"/>
        <v>#DIV/0!</v>
      </c>
      <c r="H30" s="30">
        <f>'VFM v cenách 2021'!$D$31*('Zdroje pro výpočet indexu'!G24/'Zdroje pro výpočet indexu'!D24)</f>
        <v>0</v>
      </c>
      <c r="I30" s="27" t="e">
        <f t="shared" si="2"/>
        <v>#DIV/0!</v>
      </c>
    </row>
    <row r="31" spans="1:9" ht="15" customHeight="1" thickBot="1" x14ac:dyDescent="0.3">
      <c r="A31" s="99" t="s">
        <v>39</v>
      </c>
      <c r="B31" s="100"/>
      <c r="C31" s="29">
        <v>17</v>
      </c>
      <c r="D31" s="52" t="e">
        <f>D9+D14+D15+D16+D17+D18+D19+D20+D21+D24+D25+D26+D27+D28+D29+D30</f>
        <v>#DIV/0!</v>
      </c>
      <c r="E31" s="27" t="e">
        <f t="shared" si="0"/>
        <v>#DIV/0!</v>
      </c>
      <c r="F31" s="52">
        <f>F9+F14+F15+F16+F17+F18+F19+F20+F21+F24+F25+F26+F27+F28+F29+F30</f>
        <v>0</v>
      </c>
      <c r="G31" s="27" t="e">
        <f t="shared" si="1"/>
        <v>#DIV/0!</v>
      </c>
      <c r="H31" s="52">
        <f>H9+H14+H15+H16+H17+H18+H19+H20+H21+H24+H25+H26+H27+H28+H29+H30</f>
        <v>0</v>
      </c>
      <c r="I31" s="27" t="e">
        <f t="shared" si="2"/>
        <v>#DIV/0!</v>
      </c>
    </row>
    <row r="32" spans="1:9" ht="18.75" customHeight="1" thickBot="1" x14ac:dyDescent="0.3">
      <c r="A32" s="90" t="s">
        <v>40</v>
      </c>
      <c r="B32" s="28" t="s">
        <v>57</v>
      </c>
      <c r="C32" s="29">
        <v>18</v>
      </c>
      <c r="D32" s="50">
        <f>D33+D34</f>
        <v>0</v>
      </c>
      <c r="E32" s="51" t="e">
        <f t="shared" si="0"/>
        <v>#DIV/0!</v>
      </c>
      <c r="F32" s="50">
        <f>F33+F34</f>
        <v>0</v>
      </c>
      <c r="G32" s="27" t="e">
        <f t="shared" si="1"/>
        <v>#DIV/0!</v>
      </c>
      <c r="H32" s="50">
        <f>H33+H34</f>
        <v>0</v>
      </c>
      <c r="I32" s="51" t="e">
        <f t="shared" si="2"/>
        <v>#DIV/0!</v>
      </c>
    </row>
    <row r="33" spans="1:9" ht="18.75" customHeight="1" thickBot="1" x14ac:dyDescent="0.3">
      <c r="A33" s="91"/>
      <c r="B33" s="28" t="s">
        <v>58</v>
      </c>
      <c r="C33" s="29" t="s">
        <v>59</v>
      </c>
      <c r="D33" s="30">
        <f>'VFM v cenách 2021'!$D$34*('Zdroje pro výpočet indexu'!E27/'Zdroje pro výpočet indexu'!D27)</f>
        <v>0</v>
      </c>
      <c r="E33" s="51" t="e">
        <f t="shared" si="0"/>
        <v>#DIV/0!</v>
      </c>
      <c r="F33" s="30">
        <f>'VFM v cenách 2021'!D34*('Zdroje pro výpočet indexu'!F27/'Zdroje pro výpočet indexu'!D27)</f>
        <v>0</v>
      </c>
      <c r="G33" s="27" t="e">
        <f t="shared" si="1"/>
        <v>#DIV/0!</v>
      </c>
      <c r="H33" s="30">
        <f>'VFM v cenách 2021'!D34*('Zdroje pro výpočet indexu'!G27/'Zdroje pro výpočet indexu'!D27)</f>
        <v>0</v>
      </c>
      <c r="I33" s="27" t="e">
        <f t="shared" si="2"/>
        <v>#DIV/0!</v>
      </c>
    </row>
    <row r="34" spans="1:9" ht="18.75" customHeight="1" thickBot="1" x14ac:dyDescent="0.3">
      <c r="A34" s="91"/>
      <c r="B34" s="28" t="s">
        <v>64</v>
      </c>
      <c r="C34" s="29" t="s">
        <v>60</v>
      </c>
      <c r="D34" s="30">
        <f>'VFM v cenách 2021'!$D$35</f>
        <v>0</v>
      </c>
      <c r="E34" s="51" t="e">
        <f t="shared" si="0"/>
        <v>#DIV/0!</v>
      </c>
      <c r="F34" s="30">
        <f>'VFM v cenách 2021'!$D$35</f>
        <v>0</v>
      </c>
      <c r="G34" s="27" t="e">
        <f t="shared" si="1"/>
        <v>#DIV/0!</v>
      </c>
      <c r="H34" s="30">
        <f>'VFM v cenách 2021'!$D$35</f>
        <v>0</v>
      </c>
      <c r="I34" s="27" t="e">
        <f t="shared" si="2"/>
        <v>#DIV/0!</v>
      </c>
    </row>
    <row r="35" spans="1:9" ht="18.75" customHeight="1" thickBot="1" x14ac:dyDescent="0.3">
      <c r="A35" s="91"/>
      <c r="B35" s="28" t="s">
        <v>41</v>
      </c>
      <c r="C35" s="29">
        <v>19</v>
      </c>
      <c r="D35" s="30">
        <f>'VFM v cenách 2021'!$D$36*('Zdroje pro výpočet indexu'!E29/'Zdroje pro výpočet indexu'!D29)</f>
        <v>0</v>
      </c>
      <c r="E35" s="51" t="e">
        <f t="shared" si="0"/>
        <v>#DIV/0!</v>
      </c>
      <c r="F35" s="30">
        <f>'VFM v cenách 2021'!D36*('Zdroje pro výpočet indexu'!F29/'Zdroje pro výpočet indexu'!D29)</f>
        <v>0</v>
      </c>
      <c r="G35" s="27" t="e">
        <f t="shared" si="1"/>
        <v>#DIV/0!</v>
      </c>
      <c r="H35" s="30">
        <f>'VFM v cenách 2021'!D36*('Zdroje pro výpočet indexu'!G29/'Zdroje pro výpočet indexu'!D29)</f>
        <v>0</v>
      </c>
      <c r="I35" s="27" t="e">
        <f t="shared" si="2"/>
        <v>#DIV/0!</v>
      </c>
    </row>
    <row r="36" spans="1:9" ht="18.75" customHeight="1" thickBot="1" x14ac:dyDescent="0.3">
      <c r="A36" s="91"/>
      <c r="B36" s="28" t="s">
        <v>42</v>
      </c>
      <c r="C36" s="29">
        <v>20</v>
      </c>
      <c r="D36" s="50">
        <f>D37+D40</f>
        <v>0</v>
      </c>
      <c r="E36" s="51" t="e">
        <f t="shared" si="0"/>
        <v>#DIV/0!</v>
      </c>
      <c r="F36" s="50">
        <f>F37+F40</f>
        <v>0</v>
      </c>
      <c r="G36" s="27" t="e">
        <f t="shared" si="1"/>
        <v>#DIV/0!</v>
      </c>
      <c r="H36" s="50">
        <f>H37+H40</f>
        <v>0</v>
      </c>
      <c r="I36" s="27" t="e">
        <f t="shared" si="2"/>
        <v>#DIV/0!</v>
      </c>
    </row>
    <row r="37" spans="1:9" ht="18.75" customHeight="1" thickBot="1" x14ac:dyDescent="0.3">
      <c r="A37" s="92"/>
      <c r="B37" s="28" t="s">
        <v>61</v>
      </c>
      <c r="C37" s="29" t="s">
        <v>43</v>
      </c>
      <c r="D37" s="50">
        <f>D38+D39</f>
        <v>0</v>
      </c>
      <c r="E37" s="51" t="e">
        <f t="shared" si="0"/>
        <v>#DIV/0!</v>
      </c>
      <c r="F37" s="50">
        <f>F38+F39</f>
        <v>0</v>
      </c>
      <c r="G37" s="51" t="e">
        <f t="shared" si="1"/>
        <v>#DIV/0!</v>
      </c>
      <c r="H37" s="50">
        <f>H38+H39</f>
        <v>0</v>
      </c>
      <c r="I37" s="51" t="e">
        <f t="shared" si="2"/>
        <v>#DIV/0!</v>
      </c>
    </row>
    <row r="38" spans="1:9" ht="15.75" thickBot="1" x14ac:dyDescent="0.3">
      <c r="A38" s="92"/>
      <c r="B38" s="28" t="s">
        <v>65</v>
      </c>
      <c r="C38" s="29" t="s">
        <v>62</v>
      </c>
      <c r="D38" s="30">
        <f>'VFM v cenách 2021'!D39*('Zdroje pro výpočet indexu'!E32/'Zdroje pro výpočet indexu'!D32)</f>
        <v>0</v>
      </c>
      <c r="E38" s="51" t="e">
        <f t="shared" si="0"/>
        <v>#DIV/0!</v>
      </c>
      <c r="F38" s="30">
        <f>'VFM v cenách 2021'!D39*('Zdroje pro výpočet indexu'!F32/'Zdroje pro výpočet indexu'!D32)</f>
        <v>0</v>
      </c>
      <c r="G38" s="27" t="e">
        <f t="shared" si="1"/>
        <v>#DIV/0!</v>
      </c>
      <c r="H38" s="30">
        <f>'VFM v cenách 2021'!D39*('Zdroje pro výpočet indexu'!G32/'Zdroje pro výpočet indexu'!D32)</f>
        <v>0</v>
      </c>
      <c r="I38" s="27" t="e">
        <f t="shared" si="2"/>
        <v>#DIV/0!</v>
      </c>
    </row>
    <row r="39" spans="1:9" ht="18.75" customHeight="1" thickBot="1" x14ac:dyDescent="0.3">
      <c r="A39" s="92"/>
      <c r="B39" s="28" t="s">
        <v>66</v>
      </c>
      <c r="C39" s="29" t="s">
        <v>63</v>
      </c>
      <c r="D39" s="30">
        <f>'VFM v cenách 2021'!$D$40</f>
        <v>0</v>
      </c>
      <c r="E39" s="51" t="e">
        <f t="shared" si="0"/>
        <v>#DIV/0!</v>
      </c>
      <c r="F39" s="30">
        <f>'VFM v cenách 2021'!$D$40</f>
        <v>0</v>
      </c>
      <c r="G39" s="27" t="e">
        <f t="shared" si="1"/>
        <v>#DIV/0!</v>
      </c>
      <c r="H39" s="30">
        <f>'VFM v cenách 2021'!$D$40</f>
        <v>0</v>
      </c>
      <c r="I39" s="27" t="e">
        <f t="shared" si="2"/>
        <v>#DIV/0!</v>
      </c>
    </row>
    <row r="40" spans="1:9" ht="18.75" customHeight="1" thickBot="1" x14ac:dyDescent="0.3">
      <c r="A40" s="93"/>
      <c r="B40" s="28" t="s">
        <v>30</v>
      </c>
      <c r="C40" s="29" t="s">
        <v>44</v>
      </c>
      <c r="D40" s="30">
        <f>'VFM v cenách 2021'!$D$41*('Zdroje pro výpočet indexu'!E34/'Zdroje pro výpočet indexu'!D34)</f>
        <v>0</v>
      </c>
      <c r="E40" s="51" t="e">
        <f t="shared" si="0"/>
        <v>#DIV/0!</v>
      </c>
      <c r="F40" s="30">
        <f>'VFM v cenách 2021'!D41*('Zdroje pro výpočet indexu'!F34/'Zdroje pro výpočet indexu'!D34)</f>
        <v>0</v>
      </c>
      <c r="G40" s="27" t="e">
        <f t="shared" si="1"/>
        <v>#DIV/0!</v>
      </c>
      <c r="H40" s="30">
        <f>'VFM v cenách 2021'!$D$41*('Zdroje pro výpočet indexu'!G34/'Zdroje pro výpočet indexu'!D34)</f>
        <v>0</v>
      </c>
      <c r="I40" s="27" t="e">
        <f t="shared" si="2"/>
        <v>#DIV/0!</v>
      </c>
    </row>
    <row r="41" spans="1:9" ht="18.75" customHeight="1" thickBot="1" x14ac:dyDescent="0.3">
      <c r="A41" s="85" t="s">
        <v>45</v>
      </c>
      <c r="B41" s="86"/>
      <c r="C41" s="36">
        <v>21</v>
      </c>
      <c r="D41" s="52">
        <f>D32+D37+D38</f>
        <v>0</v>
      </c>
      <c r="E41" s="51" t="e">
        <f t="shared" si="0"/>
        <v>#DIV/0!</v>
      </c>
      <c r="F41" s="52">
        <f>F32+F37+F38</f>
        <v>0</v>
      </c>
      <c r="G41" s="27" t="e">
        <f t="shared" si="1"/>
        <v>#DIV/0!</v>
      </c>
      <c r="H41" s="52">
        <f>H32+H37+H38</f>
        <v>0</v>
      </c>
      <c r="I41" s="27" t="e">
        <f t="shared" si="2"/>
        <v>#DIV/0!</v>
      </c>
    </row>
    <row r="42" spans="1:9" ht="18.75" customHeight="1" thickBot="1" x14ac:dyDescent="0.3">
      <c r="A42" s="85" t="s">
        <v>46</v>
      </c>
      <c r="B42" s="86"/>
      <c r="C42" s="29">
        <v>22</v>
      </c>
      <c r="D42" s="30">
        <f>'VFM v cenách 2021'!$D$43</f>
        <v>0</v>
      </c>
      <c r="E42" s="51" t="e">
        <f t="shared" si="0"/>
        <v>#DIV/0!</v>
      </c>
      <c r="F42" s="30">
        <f>'VFM v cenách 2021'!$D$43</f>
        <v>0</v>
      </c>
      <c r="G42" s="27" t="e">
        <f t="shared" si="1"/>
        <v>#DIV/0!</v>
      </c>
      <c r="H42" s="30">
        <f>'VFM v cenách 2021'!$D$43</f>
        <v>0</v>
      </c>
      <c r="I42" s="27" t="e">
        <f t="shared" si="2"/>
        <v>#DIV/0!</v>
      </c>
    </row>
    <row r="43" spans="1:9" ht="18.75" customHeight="1" x14ac:dyDescent="0.25">
      <c r="A43" s="73" t="s">
        <v>47</v>
      </c>
      <c r="B43" s="74"/>
      <c r="C43" s="29">
        <v>23</v>
      </c>
      <c r="D43" s="52" t="e">
        <f>D31-D41+D42</f>
        <v>#DIV/0!</v>
      </c>
      <c r="E43" s="51" t="e">
        <f t="shared" si="0"/>
        <v>#DIV/0!</v>
      </c>
      <c r="F43" s="52">
        <f>F31-F41+F42</f>
        <v>0</v>
      </c>
      <c r="G43" s="27" t="e">
        <f t="shared" si="1"/>
        <v>#DIV/0!</v>
      </c>
      <c r="H43" s="52">
        <f>H31-H41+H42</f>
        <v>0</v>
      </c>
      <c r="I43" s="27" t="e">
        <f t="shared" si="2"/>
        <v>#DIV/0!</v>
      </c>
    </row>
    <row r="44" spans="1:9" ht="34.5" customHeight="1" thickBot="1" x14ac:dyDescent="0.3">
      <c r="A44" s="75" t="s">
        <v>70</v>
      </c>
      <c r="B44" s="76"/>
      <c r="C44" s="21">
        <v>24</v>
      </c>
      <c r="D44" s="22" t="s">
        <v>22</v>
      </c>
      <c r="E44" s="23" t="s">
        <v>22</v>
      </c>
      <c r="F44" s="22" t="s">
        <v>22</v>
      </c>
      <c r="G44" s="23" t="s">
        <v>22</v>
      </c>
      <c r="H44" s="22" t="s">
        <v>22</v>
      </c>
      <c r="I44" s="23" t="s">
        <v>22</v>
      </c>
    </row>
    <row r="45" spans="1:9" ht="18.75" customHeight="1" x14ac:dyDescent="0.25">
      <c r="A45" s="77" t="s">
        <v>49</v>
      </c>
      <c r="B45" s="78"/>
      <c r="C45" s="39">
        <v>25</v>
      </c>
      <c r="D45" s="40">
        <f>'VFM v cenách 2021'!$D$46</f>
        <v>0</v>
      </c>
      <c r="E45" s="41"/>
      <c r="F45" s="40">
        <f>'VFM v cenách 2021'!$D$46</f>
        <v>0</v>
      </c>
      <c r="G45" s="41"/>
      <c r="H45" s="40">
        <f>'VFM v cenách 2021'!$D$46</f>
        <v>0</v>
      </c>
      <c r="I45" s="41"/>
    </row>
    <row r="46" spans="1:9" ht="18.75" customHeight="1" x14ac:dyDescent="0.25">
      <c r="A46" s="79" t="s">
        <v>50</v>
      </c>
      <c r="B46" s="80"/>
      <c r="C46" s="29">
        <v>26</v>
      </c>
      <c r="D46" s="22"/>
      <c r="E46" s="43"/>
      <c r="F46" s="22"/>
      <c r="G46" s="43"/>
      <c r="H46" s="22"/>
      <c r="I46" s="43"/>
    </row>
  </sheetData>
  <mergeCells count="17">
    <mergeCell ref="A44:B44"/>
    <mergeCell ref="A45:B45"/>
    <mergeCell ref="A46:B46"/>
    <mergeCell ref="F6:G6"/>
    <mergeCell ref="H6:I6"/>
    <mergeCell ref="A9:A30"/>
    <mergeCell ref="A31:B31"/>
    <mergeCell ref="A32:A40"/>
    <mergeCell ref="A41:B41"/>
    <mergeCell ref="A42:B42"/>
    <mergeCell ref="A43:B43"/>
    <mergeCell ref="D6:E6"/>
    <mergeCell ref="B3:C3"/>
    <mergeCell ref="B4:C4"/>
    <mergeCell ref="B5:C5"/>
    <mergeCell ref="A6:B7"/>
    <mergeCell ref="C6:C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6"/>
  <sheetViews>
    <sheetView workbookViewId="0">
      <selection activeCell="M34" sqref="M34"/>
    </sheetView>
  </sheetViews>
  <sheetFormatPr defaultRowHeight="15" x14ac:dyDescent="0.25"/>
  <cols>
    <col min="2" max="2" width="58.140625" bestFit="1" customWidth="1"/>
    <col min="4" max="9" width="18.85546875" customWidth="1"/>
  </cols>
  <sheetData>
    <row r="1" spans="1:9" x14ac:dyDescent="0.25">
      <c r="C1" s="1"/>
      <c r="D1" s="2"/>
      <c r="E1" s="3"/>
    </row>
    <row r="2" spans="1:9" ht="56.25" x14ac:dyDescent="0.3">
      <c r="B2" s="65" t="s">
        <v>75</v>
      </c>
      <c r="C2" s="6"/>
      <c r="D2" s="7"/>
    </row>
    <row r="3" spans="1:9" ht="18.75" x14ac:dyDescent="0.3">
      <c r="B3" s="94"/>
      <c r="C3" s="94"/>
      <c r="D3" s="8"/>
    </row>
    <row r="4" spans="1:9" ht="18.75" x14ac:dyDescent="0.3">
      <c r="B4" s="94"/>
      <c r="C4" s="94"/>
      <c r="D4" s="8"/>
    </row>
    <row r="5" spans="1:9" ht="18.75" x14ac:dyDescent="0.3">
      <c r="B5" s="95"/>
      <c r="C5" s="95"/>
      <c r="D5" s="8"/>
    </row>
    <row r="6" spans="1:9" x14ac:dyDescent="0.25">
      <c r="A6" s="81" t="s">
        <v>1</v>
      </c>
      <c r="B6" s="82"/>
      <c r="C6" s="87" t="s">
        <v>2</v>
      </c>
      <c r="D6" s="111" t="s">
        <v>69</v>
      </c>
      <c r="E6" s="112"/>
      <c r="F6" s="111" t="s">
        <v>69</v>
      </c>
      <c r="G6" s="112"/>
      <c r="H6" s="111" t="s">
        <v>69</v>
      </c>
      <c r="I6" s="112"/>
    </row>
    <row r="7" spans="1:9" x14ac:dyDescent="0.25">
      <c r="A7" s="83"/>
      <c r="B7" s="84"/>
      <c r="C7" s="88"/>
      <c r="D7" s="47" t="s">
        <v>51</v>
      </c>
      <c r="E7" s="13" t="s">
        <v>52</v>
      </c>
      <c r="F7" s="47" t="s">
        <v>53</v>
      </c>
      <c r="G7" s="13" t="s">
        <v>54</v>
      </c>
      <c r="H7" s="47" t="s">
        <v>55</v>
      </c>
      <c r="I7" s="13" t="s">
        <v>56</v>
      </c>
    </row>
    <row r="8" spans="1:9" x14ac:dyDescent="0.25">
      <c r="A8" s="16"/>
      <c r="B8" s="16"/>
      <c r="C8" s="17"/>
      <c r="D8" s="18" t="s">
        <v>6</v>
      </c>
      <c r="E8" s="17" t="s">
        <v>7</v>
      </c>
      <c r="F8" s="18" t="s">
        <v>6</v>
      </c>
      <c r="G8" s="17" t="s">
        <v>7</v>
      </c>
      <c r="H8" s="18" t="s">
        <v>6</v>
      </c>
      <c r="I8" s="17" t="s">
        <v>7</v>
      </c>
    </row>
    <row r="9" spans="1:9" ht="18.75" customHeight="1" thickBot="1" x14ac:dyDescent="0.3">
      <c r="A9" s="97" t="s">
        <v>10</v>
      </c>
      <c r="B9" s="20" t="s">
        <v>11</v>
      </c>
      <c r="C9" s="21">
        <v>1</v>
      </c>
      <c r="D9" s="22" t="e">
        <f>SUM(D10:D13)</f>
        <v>#DIV/0!</v>
      </c>
      <c r="E9" s="23" t="e">
        <f>D9/$D$45</f>
        <v>#DIV/0!</v>
      </c>
      <c r="F9" s="22">
        <f>SUM(F10:F13)</f>
        <v>0</v>
      </c>
      <c r="G9" s="23" t="e">
        <f>F9/$D$45</f>
        <v>#DIV/0!</v>
      </c>
      <c r="H9" s="22">
        <f>SUM(H10:H13)</f>
        <v>0</v>
      </c>
      <c r="I9" s="23" t="e">
        <f>H9/$D$45</f>
        <v>#DIV/0!</v>
      </c>
    </row>
    <row r="10" spans="1:9" ht="18.75" customHeight="1" thickBot="1" x14ac:dyDescent="0.3">
      <c r="A10" s="97"/>
      <c r="B10" s="20" t="s">
        <v>12</v>
      </c>
      <c r="C10" s="21" t="s">
        <v>13</v>
      </c>
      <c r="D10" s="26">
        <f>'VFM v cenách 2021'!$F$11*('Zdroje pro výpočet indexu'!E4/'Zdroje pro výpočet indexu'!D4)</f>
        <v>0</v>
      </c>
      <c r="E10" s="27" t="e">
        <f t="shared" ref="E10:E42" si="0">D10/$D$45</f>
        <v>#DIV/0!</v>
      </c>
      <c r="F10" s="26">
        <f>'VFM v cenách 2021'!$F$11*('Zdroje pro výpočet indexu'!F4/'Zdroje pro výpočet indexu'!D4)</f>
        <v>0</v>
      </c>
      <c r="G10" s="27" t="e">
        <f t="shared" ref="G10:G42" si="1">F10/$D$45</f>
        <v>#DIV/0!</v>
      </c>
      <c r="H10" s="26">
        <f>'VFM v cenách 2021'!$F$11*('Zdroje pro výpočet indexu'!G4/'Zdroje pro výpočet indexu'!D4)</f>
        <v>0</v>
      </c>
      <c r="I10" s="27" t="e">
        <f t="shared" ref="I10:I42" si="2">H10/$D$45</f>
        <v>#DIV/0!</v>
      </c>
    </row>
    <row r="11" spans="1:9" ht="18.75" customHeight="1" thickBot="1" x14ac:dyDescent="0.3">
      <c r="A11" s="97"/>
      <c r="B11" s="20" t="s">
        <v>14</v>
      </c>
      <c r="C11" s="21" t="s">
        <v>15</v>
      </c>
      <c r="D11" s="26">
        <f>'VFM v cenách 2021'!$F$12*('Zdroje pro výpočet indexu'!E5/'Zdroje pro výpočet indexu'!D5)</f>
        <v>0</v>
      </c>
      <c r="E11" s="27" t="e">
        <f t="shared" si="0"/>
        <v>#DIV/0!</v>
      </c>
      <c r="F11" s="26">
        <f>'VFM v cenách 2021'!$F$12*('Zdroje pro výpočet indexu'!F5/'Zdroje pro výpočet indexu'!D5)</f>
        <v>0</v>
      </c>
      <c r="G11" s="27" t="e">
        <f t="shared" si="1"/>
        <v>#DIV/0!</v>
      </c>
      <c r="H11" s="26">
        <f>'VFM v cenách 2021'!$F$12*('Zdroje pro výpočet indexu'!G5/'Zdroje pro výpočet indexu'!D5)</f>
        <v>0</v>
      </c>
      <c r="I11" s="27" t="e">
        <f t="shared" si="2"/>
        <v>#DIV/0!</v>
      </c>
    </row>
    <row r="12" spans="1:9" ht="18.75" customHeight="1" thickBot="1" x14ac:dyDescent="0.3">
      <c r="A12" s="97"/>
      <c r="B12" s="20" t="s">
        <v>71</v>
      </c>
      <c r="C12" s="21" t="s">
        <v>16</v>
      </c>
      <c r="D12" s="26" t="e">
        <f>'VFM v cenách 2021'!$F$13/('Zdroje pro výpočet indexu'!E6/'Zdroje pro výpočet indexu'!D6)</f>
        <v>#DIV/0!</v>
      </c>
      <c r="E12" s="27" t="e">
        <f t="shared" si="0"/>
        <v>#DIV/0!</v>
      </c>
      <c r="F12" s="26">
        <f>'VFM v cenách 2021'!$F$13*('Zdroje pro výpočet indexu'!F6/'Zdroje pro výpočet indexu'!D6)</f>
        <v>0</v>
      </c>
      <c r="G12" s="27" t="e">
        <f t="shared" si="1"/>
        <v>#DIV/0!</v>
      </c>
      <c r="H12" s="26">
        <f>'VFM v cenách 2021'!$F$13*('Zdroje pro výpočet indexu'!G6/'Zdroje pro výpočet indexu'!D6)</f>
        <v>0</v>
      </c>
      <c r="I12" s="27" t="e">
        <f t="shared" si="2"/>
        <v>#DIV/0!</v>
      </c>
    </row>
    <row r="13" spans="1:9" ht="18.75" customHeight="1" thickBot="1" x14ac:dyDescent="0.3">
      <c r="A13" s="97"/>
      <c r="B13" s="20" t="s">
        <v>17</v>
      </c>
      <c r="C13" s="21" t="s">
        <v>18</v>
      </c>
      <c r="D13" s="26">
        <f>'VFM v cenách 2021'!$F$14*('Zdroje pro výpočet indexu'!E7/'Zdroje pro výpočet indexu'!D7)</f>
        <v>0</v>
      </c>
      <c r="E13" s="27" t="e">
        <f t="shared" si="0"/>
        <v>#DIV/0!</v>
      </c>
      <c r="F13" s="26">
        <f>'VFM v cenách 2021'!$F$14*('Zdroje pro výpočet indexu'!F7/'Zdroje pro výpočet indexu'!D7)</f>
        <v>0</v>
      </c>
      <c r="G13" s="27" t="e">
        <f t="shared" si="1"/>
        <v>#DIV/0!</v>
      </c>
      <c r="H13" s="26">
        <f>'VFM v cenách 2021'!$F$14*('Zdroje pro výpočet indexu'!G7/'Zdroje pro výpočet indexu'!D7)</f>
        <v>0</v>
      </c>
      <c r="I13" s="27" t="e">
        <f t="shared" si="2"/>
        <v>#DIV/0!</v>
      </c>
    </row>
    <row r="14" spans="1:9" ht="18.75" customHeight="1" thickBot="1" x14ac:dyDescent="0.3">
      <c r="A14" s="98"/>
      <c r="B14" s="28" t="s">
        <v>19</v>
      </c>
      <c r="C14" s="29">
        <v>2</v>
      </c>
      <c r="D14" s="26">
        <f>'VFM v cenách 2021'!$F$15*('Zdroje pro výpočet indexu'!E8/'Zdroje pro výpočet indexu'!D8)</f>
        <v>0</v>
      </c>
      <c r="E14" s="27" t="e">
        <f t="shared" si="0"/>
        <v>#DIV/0!</v>
      </c>
      <c r="F14" s="26">
        <f>'VFM v cenách 2021'!$F$15*('Zdroje pro výpočet indexu'!F8/'Zdroje pro výpočet indexu'!D8)</f>
        <v>0</v>
      </c>
      <c r="G14" s="27" t="e">
        <f t="shared" si="1"/>
        <v>#DIV/0!</v>
      </c>
      <c r="H14" s="26">
        <f>'VFM v cenách 2021'!$F$15*('Zdroje pro výpočet indexu'!G8/'Zdroje pro výpočet indexu'!D8)</f>
        <v>0</v>
      </c>
      <c r="I14" s="27" t="e">
        <f t="shared" si="2"/>
        <v>#DIV/0!</v>
      </c>
    </row>
    <row r="15" spans="1:9" ht="18.75" customHeight="1" thickBot="1" x14ac:dyDescent="0.3">
      <c r="A15" s="98"/>
      <c r="B15" s="28" t="s">
        <v>20</v>
      </c>
      <c r="C15" s="29">
        <v>3</v>
      </c>
      <c r="D15" s="26">
        <f>'VFM v cenách 2021'!$F$16*('Zdroje pro výpočet indexu'!E9/'Zdroje pro výpočet indexu'!D9)</f>
        <v>0</v>
      </c>
      <c r="E15" s="27" t="e">
        <f t="shared" si="0"/>
        <v>#DIV/0!</v>
      </c>
      <c r="F15" s="26">
        <f>'VFM v cenách 2021'!$F$16*('Zdroje pro výpočet indexu'!F9/'Zdroje pro výpočet indexu'!D9)</f>
        <v>0</v>
      </c>
      <c r="G15" s="27" t="e">
        <f t="shared" si="1"/>
        <v>#DIV/0!</v>
      </c>
      <c r="H15" s="26">
        <f>'VFM v cenách 2021'!$F$16*('Zdroje pro výpočet indexu'!G9/'Zdroje pro výpočet indexu'!D9)</f>
        <v>0</v>
      </c>
      <c r="I15" s="27" t="e">
        <f t="shared" si="2"/>
        <v>#DIV/0!</v>
      </c>
    </row>
    <row r="16" spans="1:9" ht="18.75" customHeight="1" thickBot="1" x14ac:dyDescent="0.3">
      <c r="A16" s="98"/>
      <c r="B16" s="28" t="s">
        <v>21</v>
      </c>
      <c r="C16" s="29">
        <v>4</v>
      </c>
      <c r="D16" s="49">
        <v>0</v>
      </c>
      <c r="E16" s="27" t="e">
        <f t="shared" si="0"/>
        <v>#DIV/0!</v>
      </c>
      <c r="F16" s="49">
        <v>0</v>
      </c>
      <c r="G16" s="27" t="e">
        <f t="shared" si="1"/>
        <v>#DIV/0!</v>
      </c>
      <c r="H16" s="49">
        <v>0</v>
      </c>
      <c r="I16" s="27" t="e">
        <f t="shared" si="2"/>
        <v>#DIV/0!</v>
      </c>
    </row>
    <row r="17" spans="1:9" ht="18.75" customHeight="1" thickBot="1" x14ac:dyDescent="0.3">
      <c r="A17" s="98"/>
      <c r="B17" s="28" t="s">
        <v>23</v>
      </c>
      <c r="C17" s="29">
        <v>5</v>
      </c>
      <c r="D17" s="49">
        <v>0</v>
      </c>
      <c r="E17" s="27" t="e">
        <f t="shared" si="0"/>
        <v>#DIV/0!</v>
      </c>
      <c r="F17" s="49">
        <v>0</v>
      </c>
      <c r="G17" s="27" t="e">
        <f t="shared" si="1"/>
        <v>#DIV/0!</v>
      </c>
      <c r="H17" s="49">
        <v>0</v>
      </c>
      <c r="I17" s="27" t="e">
        <f t="shared" si="2"/>
        <v>#DIV/0!</v>
      </c>
    </row>
    <row r="18" spans="1:9" ht="18.75" customHeight="1" thickBot="1" x14ac:dyDescent="0.3">
      <c r="A18" s="98"/>
      <c r="B18" s="28" t="s">
        <v>24</v>
      </c>
      <c r="C18" s="29">
        <v>6</v>
      </c>
      <c r="D18" s="30">
        <f>'VFM v cenách 2021'!$F$19*('Zdroje pro výpočet indexu'!E12/'Zdroje pro výpočet indexu'!D12)</f>
        <v>0</v>
      </c>
      <c r="E18" s="27" t="e">
        <f t="shared" si="0"/>
        <v>#DIV/0!</v>
      </c>
      <c r="F18" s="30">
        <f>'VFM v cenách 2021'!$F$19*('Zdroje pro výpočet indexu'!F12/'Zdroje pro výpočet indexu'!D12)</f>
        <v>0</v>
      </c>
      <c r="G18" s="27" t="e">
        <f t="shared" si="1"/>
        <v>#DIV/0!</v>
      </c>
      <c r="H18" s="30">
        <f>'VFM v cenách 2021'!$F$19*('Zdroje pro výpočet indexu'!ID2/'Zdroje pro výpočet indexu'!D12)</f>
        <v>0</v>
      </c>
      <c r="I18" s="27" t="e">
        <f t="shared" si="2"/>
        <v>#DIV/0!</v>
      </c>
    </row>
    <row r="19" spans="1:9" ht="18.75" customHeight="1" thickBot="1" x14ac:dyDescent="0.3">
      <c r="A19" s="98"/>
      <c r="B19" s="28" t="s">
        <v>25</v>
      </c>
      <c r="C19" s="29">
        <v>7</v>
      </c>
      <c r="D19" s="30">
        <f>'VFM v cenách 2021'!$F$20*('Zdroje pro výpočet indexu'!E13/'Zdroje pro výpočet indexu'!D13)</f>
        <v>0</v>
      </c>
      <c r="E19" s="27" t="e">
        <f t="shared" si="0"/>
        <v>#DIV/0!</v>
      </c>
      <c r="F19" s="30">
        <f>'VFM v cenách 2021'!$F$20*('Zdroje pro výpočet indexu'!F13/'Zdroje pro výpočet indexu'!D13)</f>
        <v>0</v>
      </c>
      <c r="G19" s="27" t="e">
        <f t="shared" si="1"/>
        <v>#DIV/0!</v>
      </c>
      <c r="H19" s="30">
        <f>'VFM v cenách 2021'!$F$20*('Zdroje pro výpočet indexu'!G13/'Zdroje pro výpočet indexu'!D13)</f>
        <v>0</v>
      </c>
      <c r="I19" s="27" t="e">
        <f t="shared" si="2"/>
        <v>#DIV/0!</v>
      </c>
    </row>
    <row r="20" spans="1:9" ht="18.75" customHeight="1" thickBot="1" x14ac:dyDescent="0.3">
      <c r="A20" s="98"/>
      <c r="B20" s="28" t="s">
        <v>26</v>
      </c>
      <c r="C20" s="29">
        <v>8</v>
      </c>
      <c r="D20" s="49">
        <v>0</v>
      </c>
      <c r="E20" s="27" t="e">
        <f t="shared" si="0"/>
        <v>#DIV/0!</v>
      </c>
      <c r="F20" s="49">
        <v>0</v>
      </c>
      <c r="G20" s="27" t="e">
        <f t="shared" si="1"/>
        <v>#DIV/0!</v>
      </c>
      <c r="H20" s="49">
        <v>0</v>
      </c>
      <c r="I20" s="27" t="e">
        <f t="shared" si="2"/>
        <v>#DIV/0!</v>
      </c>
    </row>
    <row r="21" spans="1:9" ht="18.75" customHeight="1" thickBot="1" x14ac:dyDescent="0.3">
      <c r="A21" s="98"/>
      <c r="B21" s="28" t="s">
        <v>27</v>
      </c>
      <c r="C21" s="29">
        <v>9</v>
      </c>
      <c r="D21" s="33">
        <f>SUM(D22:D23)</f>
        <v>0</v>
      </c>
      <c r="E21" s="27" t="e">
        <f t="shared" si="0"/>
        <v>#DIV/0!</v>
      </c>
      <c r="F21" s="33">
        <f>SUM(F22:F23)</f>
        <v>0</v>
      </c>
      <c r="G21" s="27" t="e">
        <f t="shared" si="1"/>
        <v>#DIV/0!</v>
      </c>
      <c r="H21" s="33">
        <f>SUM(H22:H23)</f>
        <v>0</v>
      </c>
      <c r="I21" s="27" t="e">
        <f t="shared" si="2"/>
        <v>#DIV/0!</v>
      </c>
    </row>
    <row r="22" spans="1:9" ht="18.75" customHeight="1" thickBot="1" x14ac:dyDescent="0.3">
      <c r="A22" s="98"/>
      <c r="B22" s="28" t="s">
        <v>28</v>
      </c>
      <c r="C22" s="29" t="s">
        <v>29</v>
      </c>
      <c r="D22" s="30">
        <f>'VFM v cenách 2021'!$F$23</f>
        <v>0</v>
      </c>
      <c r="E22" s="27" t="e">
        <f t="shared" si="0"/>
        <v>#DIV/0!</v>
      </c>
      <c r="F22" s="30">
        <f>'VFM v cenách 2021'!$F$23</f>
        <v>0</v>
      </c>
      <c r="G22" s="27" t="e">
        <f t="shared" si="1"/>
        <v>#DIV/0!</v>
      </c>
      <c r="H22" s="30">
        <f>'VFM v cenách 2021'!$F$23</f>
        <v>0</v>
      </c>
      <c r="I22" s="27" t="e">
        <f t="shared" si="2"/>
        <v>#DIV/0!</v>
      </c>
    </row>
    <row r="23" spans="1:9" ht="18.75" customHeight="1" thickBot="1" x14ac:dyDescent="0.3">
      <c r="A23" s="98"/>
      <c r="B23" s="28" t="s">
        <v>30</v>
      </c>
      <c r="C23" s="29" t="s">
        <v>31</v>
      </c>
      <c r="D23" s="30">
        <f>'VFM v cenách 2021'!$F$24</f>
        <v>0</v>
      </c>
      <c r="E23" s="27" t="e">
        <f t="shared" si="0"/>
        <v>#DIV/0!</v>
      </c>
      <c r="F23" s="30">
        <f>'VFM v cenách 2021'!$F$24</f>
        <v>0</v>
      </c>
      <c r="G23" s="27" t="e">
        <f t="shared" si="1"/>
        <v>#DIV/0!</v>
      </c>
      <c r="H23" s="30">
        <f>'VFM v cenách 2021'!$F$24</f>
        <v>0</v>
      </c>
      <c r="I23" s="27" t="e">
        <f t="shared" si="2"/>
        <v>#DIV/0!</v>
      </c>
    </row>
    <row r="24" spans="1:9" ht="18.75" customHeight="1" thickBot="1" x14ac:dyDescent="0.3">
      <c r="A24" s="98"/>
      <c r="B24" s="28" t="s">
        <v>32</v>
      </c>
      <c r="C24" s="29">
        <v>10</v>
      </c>
      <c r="D24" s="49">
        <v>0</v>
      </c>
      <c r="E24" s="27" t="e">
        <f t="shared" ref="E24" si="3">D24/$D$45</f>
        <v>#DIV/0!</v>
      </c>
      <c r="F24" s="49">
        <v>0</v>
      </c>
      <c r="G24" s="27" t="e">
        <f t="shared" ref="G24" si="4">F24/$D$45</f>
        <v>#DIV/0!</v>
      </c>
      <c r="H24" s="49">
        <v>0</v>
      </c>
      <c r="I24" s="27" t="e">
        <f t="shared" ref="I24" si="5">H24/$D$45</f>
        <v>#DIV/0!</v>
      </c>
    </row>
    <row r="25" spans="1:9" ht="18.75" customHeight="1" thickBot="1" x14ac:dyDescent="0.3">
      <c r="A25" s="98"/>
      <c r="B25" s="28" t="s">
        <v>33</v>
      </c>
      <c r="C25" s="29">
        <v>11</v>
      </c>
      <c r="D25" s="30">
        <f>'VFM v cenách 2021'!$F$26</f>
        <v>0</v>
      </c>
      <c r="E25" s="27" t="e">
        <f t="shared" si="0"/>
        <v>#DIV/0!</v>
      </c>
      <c r="F25" s="30">
        <f>'VFM v cenách 2021'!$F$26</f>
        <v>0</v>
      </c>
      <c r="G25" s="27" t="e">
        <f t="shared" si="1"/>
        <v>#DIV/0!</v>
      </c>
      <c r="H25" s="30">
        <f>'VFM v cenách 2021'!$F$26</f>
        <v>0</v>
      </c>
      <c r="I25" s="27" t="e">
        <f t="shared" si="2"/>
        <v>#DIV/0!</v>
      </c>
    </row>
    <row r="26" spans="1:9" ht="18.75" customHeight="1" thickBot="1" x14ac:dyDescent="0.3">
      <c r="A26" s="98"/>
      <c r="B26" s="28" t="s">
        <v>34</v>
      </c>
      <c r="C26" s="29">
        <v>12</v>
      </c>
      <c r="D26" s="49">
        <v>0</v>
      </c>
      <c r="E26" s="27" t="e">
        <f t="shared" si="0"/>
        <v>#DIV/0!</v>
      </c>
      <c r="F26" s="49">
        <v>0</v>
      </c>
      <c r="G26" s="27" t="e">
        <f t="shared" si="1"/>
        <v>#DIV/0!</v>
      </c>
      <c r="H26" s="49">
        <v>0</v>
      </c>
      <c r="I26" s="27" t="e">
        <f t="shared" si="2"/>
        <v>#DIV/0!</v>
      </c>
    </row>
    <row r="27" spans="1:9" ht="18" customHeight="1" thickBot="1" x14ac:dyDescent="0.3">
      <c r="A27" s="98"/>
      <c r="B27" s="28" t="s">
        <v>35</v>
      </c>
      <c r="C27" s="29">
        <v>13</v>
      </c>
      <c r="D27" s="30">
        <f>'VFM v cenách 2021'!$D$28*('Zdroje pro výpočet indexu'!E21/'Zdroje pro výpočet indexu'!D21)</f>
        <v>0</v>
      </c>
      <c r="E27" s="27" t="e">
        <f t="shared" si="0"/>
        <v>#DIV/0!</v>
      </c>
      <c r="F27" s="30">
        <f>'VFM v cenách 2021'!$F$28*('Zdroje pro výpočet indexu'!F21/'Zdroje pro výpočet indexu'!D21)</f>
        <v>0</v>
      </c>
      <c r="G27" s="27" t="e">
        <f t="shared" si="1"/>
        <v>#DIV/0!</v>
      </c>
      <c r="H27" s="30">
        <f>'VFM v cenách 2021'!$F$28*('Zdroje pro výpočet indexu'!G21/'Zdroje pro výpočet indexu'!D21)</f>
        <v>0</v>
      </c>
      <c r="I27" s="27" t="e">
        <f t="shared" si="2"/>
        <v>#DIV/0!</v>
      </c>
    </row>
    <row r="28" spans="1:9" ht="18.75" customHeight="1" thickBot="1" x14ac:dyDescent="0.3">
      <c r="A28" s="98"/>
      <c r="B28" s="28" t="s">
        <v>36</v>
      </c>
      <c r="C28" s="29">
        <v>14</v>
      </c>
      <c r="D28" s="30">
        <f>'VFM v cenách 2021'!$D$29*('Zdroje pro výpočet indexu'!E22/'Zdroje pro výpočet indexu'!D22)</f>
        <v>0</v>
      </c>
      <c r="E28" s="27" t="e">
        <f t="shared" si="0"/>
        <v>#DIV/0!</v>
      </c>
      <c r="F28" s="30">
        <f>'VFM v cenách 2021'!$F$29*('Zdroje pro výpočet indexu'!F22/'Zdroje pro výpočet indexu'!D22)</f>
        <v>0</v>
      </c>
      <c r="G28" s="27" t="e">
        <f t="shared" si="1"/>
        <v>#DIV/0!</v>
      </c>
      <c r="H28" s="30">
        <f>'VFM v cenách 2021'!$F$29*('Zdroje pro výpočet indexu'!G22/'Zdroje pro výpočet indexu'!D22)</f>
        <v>0</v>
      </c>
      <c r="I28" s="27" t="e">
        <f t="shared" si="2"/>
        <v>#DIV/0!</v>
      </c>
    </row>
    <row r="29" spans="1:9" ht="18.75" customHeight="1" thickBot="1" x14ac:dyDescent="0.3">
      <c r="A29" s="98"/>
      <c r="B29" s="28" t="s">
        <v>37</v>
      </c>
      <c r="C29" s="29">
        <v>15</v>
      </c>
      <c r="D29" s="49">
        <v>0</v>
      </c>
      <c r="E29" s="27" t="e">
        <f t="shared" si="0"/>
        <v>#DIV/0!</v>
      </c>
      <c r="F29" s="49">
        <v>0</v>
      </c>
      <c r="G29" s="27" t="e">
        <f t="shared" si="1"/>
        <v>#DIV/0!</v>
      </c>
      <c r="H29" s="49">
        <v>0</v>
      </c>
      <c r="I29" s="27" t="e">
        <f t="shared" si="2"/>
        <v>#DIV/0!</v>
      </c>
    </row>
    <row r="30" spans="1:9" ht="18.75" customHeight="1" thickBot="1" x14ac:dyDescent="0.3">
      <c r="A30" s="98"/>
      <c r="B30" s="28" t="s">
        <v>38</v>
      </c>
      <c r="C30" s="29">
        <v>16</v>
      </c>
      <c r="D30" s="49">
        <v>0</v>
      </c>
      <c r="E30" s="27" t="e">
        <f t="shared" si="0"/>
        <v>#DIV/0!</v>
      </c>
      <c r="F30" s="49">
        <v>0</v>
      </c>
      <c r="G30" s="27" t="e">
        <f t="shared" si="1"/>
        <v>#DIV/0!</v>
      </c>
      <c r="H30" s="49">
        <v>0</v>
      </c>
      <c r="I30" s="27" t="e">
        <f t="shared" si="2"/>
        <v>#DIV/0!</v>
      </c>
    </row>
    <row r="31" spans="1:9" x14ac:dyDescent="0.25">
      <c r="A31" s="99" t="s">
        <v>39</v>
      </c>
      <c r="B31" s="100"/>
      <c r="C31" s="29">
        <v>17</v>
      </c>
      <c r="D31" s="33" t="e">
        <f>D9+D14+D15+D16+D17+D18+D19+D20+D21+D24+D25+D26+D27+D28+D29+D30</f>
        <v>#DIV/0!</v>
      </c>
      <c r="E31" s="27" t="e">
        <f t="shared" si="0"/>
        <v>#DIV/0!</v>
      </c>
      <c r="F31" s="33">
        <f>F9+F14+F15+F16+F17+F18+F19+F20+F21+F24+F25+F26+F27+F28+F29+F30</f>
        <v>0</v>
      </c>
      <c r="G31" s="27" t="e">
        <f t="shared" si="1"/>
        <v>#DIV/0!</v>
      </c>
      <c r="H31" s="33">
        <f>H9+H14+H15+H16+H17+H18+H19+H20+H21+H24+H25+H26+H27+H28+H29+H30</f>
        <v>0</v>
      </c>
      <c r="I31" s="27" t="e">
        <f t="shared" si="2"/>
        <v>#DIV/0!</v>
      </c>
    </row>
    <row r="32" spans="1:9" ht="18.75" customHeight="1" x14ac:dyDescent="0.25">
      <c r="A32" s="90" t="s">
        <v>40</v>
      </c>
      <c r="B32" s="28" t="s">
        <v>57</v>
      </c>
      <c r="C32" s="36">
        <v>18</v>
      </c>
      <c r="D32" s="72">
        <v>0</v>
      </c>
      <c r="E32" s="72" t="e">
        <f t="shared" ref="E32:E35" si="6">D32/$D$45</f>
        <v>#DIV/0!</v>
      </c>
      <c r="F32" s="72">
        <v>0</v>
      </c>
      <c r="G32" s="72" t="e">
        <f t="shared" ref="G32:G35" si="7">F32/$D$45</f>
        <v>#DIV/0!</v>
      </c>
      <c r="H32" s="72">
        <v>0</v>
      </c>
      <c r="I32" s="72" t="e">
        <f t="shared" ref="I32:I35" si="8">H32/$D$45</f>
        <v>#DIV/0!</v>
      </c>
    </row>
    <row r="33" spans="1:9" ht="18.75" customHeight="1" x14ac:dyDescent="0.25">
      <c r="A33" s="91"/>
      <c r="B33" s="28" t="s">
        <v>58</v>
      </c>
      <c r="C33" s="36" t="s">
        <v>59</v>
      </c>
      <c r="D33" s="72">
        <v>0</v>
      </c>
      <c r="E33" s="72" t="e">
        <f t="shared" si="6"/>
        <v>#DIV/0!</v>
      </c>
      <c r="F33" s="72">
        <v>0</v>
      </c>
      <c r="G33" s="72" t="e">
        <f t="shared" si="7"/>
        <v>#DIV/0!</v>
      </c>
      <c r="H33" s="72">
        <v>0</v>
      </c>
      <c r="I33" s="72" t="e">
        <f t="shared" si="8"/>
        <v>#DIV/0!</v>
      </c>
    </row>
    <row r="34" spans="1:9" ht="18.75" customHeight="1" x14ac:dyDescent="0.25">
      <c r="A34" s="91"/>
      <c r="B34" s="28" t="s">
        <v>64</v>
      </c>
      <c r="C34" s="36" t="s">
        <v>60</v>
      </c>
      <c r="D34" s="72">
        <v>0</v>
      </c>
      <c r="E34" s="72" t="e">
        <f t="shared" si="6"/>
        <v>#DIV/0!</v>
      </c>
      <c r="F34" s="72">
        <v>0</v>
      </c>
      <c r="G34" s="72" t="e">
        <f t="shared" si="7"/>
        <v>#DIV/0!</v>
      </c>
      <c r="H34" s="72">
        <v>0</v>
      </c>
      <c r="I34" s="72" t="e">
        <f t="shared" si="8"/>
        <v>#DIV/0!</v>
      </c>
    </row>
    <row r="35" spans="1:9" ht="18.75" customHeight="1" x14ac:dyDescent="0.25">
      <c r="A35" s="91"/>
      <c r="B35" s="28" t="s">
        <v>41</v>
      </c>
      <c r="C35" s="36">
        <v>19</v>
      </c>
      <c r="D35" s="72">
        <v>0</v>
      </c>
      <c r="E35" s="72" t="e">
        <f t="shared" si="6"/>
        <v>#DIV/0!</v>
      </c>
      <c r="F35" s="72">
        <v>0</v>
      </c>
      <c r="G35" s="72" t="e">
        <f t="shared" si="7"/>
        <v>#DIV/0!</v>
      </c>
      <c r="H35" s="72">
        <v>0</v>
      </c>
      <c r="I35" s="72" t="e">
        <f t="shared" si="8"/>
        <v>#DIV/0!</v>
      </c>
    </row>
    <row r="36" spans="1:9" ht="18.75" customHeight="1" x14ac:dyDescent="0.25">
      <c r="A36" s="91"/>
      <c r="B36" s="28" t="s">
        <v>42</v>
      </c>
      <c r="C36" s="36">
        <v>20</v>
      </c>
      <c r="D36" s="72">
        <v>0</v>
      </c>
      <c r="E36" s="72" t="e">
        <f t="shared" si="0"/>
        <v>#DIV/0!</v>
      </c>
      <c r="F36" s="72">
        <v>0</v>
      </c>
      <c r="G36" s="72" t="e">
        <f t="shared" si="1"/>
        <v>#DIV/0!</v>
      </c>
      <c r="H36" s="72">
        <v>0</v>
      </c>
      <c r="I36" s="72" t="e">
        <f t="shared" si="2"/>
        <v>#DIV/0!</v>
      </c>
    </row>
    <row r="37" spans="1:9" ht="18.75" customHeight="1" x14ac:dyDescent="0.25">
      <c r="A37" s="91"/>
      <c r="B37" s="28" t="s">
        <v>61</v>
      </c>
      <c r="C37" s="36" t="s">
        <v>43</v>
      </c>
      <c r="D37" s="72">
        <v>0</v>
      </c>
      <c r="E37" s="72" t="e">
        <f t="shared" si="0"/>
        <v>#DIV/0!</v>
      </c>
      <c r="F37" s="72">
        <v>0</v>
      </c>
      <c r="G37" s="72" t="e">
        <f t="shared" si="1"/>
        <v>#DIV/0!</v>
      </c>
      <c r="H37" s="72">
        <v>0</v>
      </c>
      <c r="I37" s="72" t="e">
        <f t="shared" si="2"/>
        <v>#DIV/0!</v>
      </c>
    </row>
    <row r="38" spans="1:9" ht="18.75" customHeight="1" x14ac:dyDescent="0.25">
      <c r="A38" s="91"/>
      <c r="B38" s="28" t="s">
        <v>65</v>
      </c>
      <c r="C38" s="36" t="s">
        <v>62</v>
      </c>
      <c r="D38" s="72">
        <v>0</v>
      </c>
      <c r="E38" s="72" t="e">
        <f t="shared" ref="E38:E41" si="9">D38/$D$45</f>
        <v>#DIV/0!</v>
      </c>
      <c r="F38" s="72">
        <v>0</v>
      </c>
      <c r="G38" s="72" t="e">
        <f t="shared" ref="G38:G41" si="10">F38/$D$45</f>
        <v>#DIV/0!</v>
      </c>
      <c r="H38" s="72">
        <v>0</v>
      </c>
      <c r="I38" s="72" t="e">
        <f t="shared" ref="I38:I41" si="11">H38/$D$45</f>
        <v>#DIV/0!</v>
      </c>
    </row>
    <row r="39" spans="1:9" ht="18.75" customHeight="1" x14ac:dyDescent="0.25">
      <c r="A39" s="91"/>
      <c r="B39" s="28" t="s">
        <v>66</v>
      </c>
      <c r="C39" s="36" t="s">
        <v>63</v>
      </c>
      <c r="D39" s="72">
        <v>0</v>
      </c>
      <c r="E39" s="72" t="e">
        <f t="shared" si="9"/>
        <v>#DIV/0!</v>
      </c>
      <c r="F39" s="72">
        <v>0</v>
      </c>
      <c r="G39" s="72" t="e">
        <f t="shared" si="10"/>
        <v>#DIV/0!</v>
      </c>
      <c r="H39" s="72">
        <v>0</v>
      </c>
      <c r="I39" s="72" t="e">
        <f t="shared" si="11"/>
        <v>#DIV/0!</v>
      </c>
    </row>
    <row r="40" spans="1:9" ht="18.75" customHeight="1" x14ac:dyDescent="0.25">
      <c r="A40" s="113"/>
      <c r="B40" s="28" t="s">
        <v>30</v>
      </c>
      <c r="C40" s="36" t="s">
        <v>44</v>
      </c>
      <c r="D40" s="72">
        <v>0</v>
      </c>
      <c r="E40" s="72" t="e">
        <f t="shared" si="9"/>
        <v>#DIV/0!</v>
      </c>
      <c r="F40" s="72">
        <v>0</v>
      </c>
      <c r="G40" s="72" t="e">
        <f t="shared" si="10"/>
        <v>#DIV/0!</v>
      </c>
      <c r="H40" s="72">
        <v>0</v>
      </c>
      <c r="I40" s="72" t="e">
        <f t="shared" si="11"/>
        <v>#DIV/0!</v>
      </c>
    </row>
    <row r="41" spans="1:9" ht="18.75" customHeight="1" x14ac:dyDescent="0.25">
      <c r="A41" s="85" t="s">
        <v>45</v>
      </c>
      <c r="B41" s="86"/>
      <c r="C41" s="36">
        <v>21</v>
      </c>
      <c r="D41" s="72">
        <v>0</v>
      </c>
      <c r="E41" s="72" t="e">
        <f t="shared" si="9"/>
        <v>#DIV/0!</v>
      </c>
      <c r="F41" s="72">
        <v>0</v>
      </c>
      <c r="G41" s="72" t="e">
        <f t="shared" si="10"/>
        <v>#DIV/0!</v>
      </c>
      <c r="H41" s="72">
        <v>0</v>
      </c>
      <c r="I41" s="72" t="e">
        <f t="shared" si="11"/>
        <v>#DIV/0!</v>
      </c>
    </row>
    <row r="42" spans="1:9" ht="18.75" customHeight="1" thickBot="1" x14ac:dyDescent="0.3">
      <c r="A42" s="85" t="s">
        <v>46</v>
      </c>
      <c r="B42" s="86"/>
      <c r="C42" s="29">
        <v>22</v>
      </c>
      <c r="D42" s="26">
        <f>'VFM v cenách 2021'!$F$43</f>
        <v>0</v>
      </c>
      <c r="E42" s="23" t="e">
        <f t="shared" si="0"/>
        <v>#DIV/0!</v>
      </c>
      <c r="F42" s="26">
        <f>'VFM v cenách 2021'!$F$43</f>
        <v>0</v>
      </c>
      <c r="G42" s="23" t="e">
        <f t="shared" si="1"/>
        <v>#DIV/0!</v>
      </c>
      <c r="H42" s="26">
        <f>'VFM v cenách 2021'!$F$43</f>
        <v>0</v>
      </c>
      <c r="I42" s="23" t="e">
        <f t="shared" si="2"/>
        <v>#DIV/0!</v>
      </c>
    </row>
    <row r="43" spans="1:9" ht="18.75" customHeight="1" x14ac:dyDescent="0.25">
      <c r="A43" s="73" t="s">
        <v>47</v>
      </c>
      <c r="B43" s="74"/>
      <c r="C43" s="29">
        <v>23</v>
      </c>
      <c r="D43" s="33" t="s">
        <v>22</v>
      </c>
      <c r="E43" s="27"/>
      <c r="F43" s="33" t="s">
        <v>22</v>
      </c>
      <c r="G43" s="27"/>
      <c r="H43" s="33" t="s">
        <v>22</v>
      </c>
      <c r="I43" s="27"/>
    </row>
    <row r="44" spans="1:9" ht="34.5" customHeight="1" thickBot="1" x14ac:dyDescent="0.3">
      <c r="A44" s="75" t="s">
        <v>70</v>
      </c>
      <c r="B44" s="76"/>
      <c r="C44" s="21">
        <v>24</v>
      </c>
      <c r="D44" s="22" t="e">
        <f>D31+D42</f>
        <v>#DIV/0!</v>
      </c>
      <c r="E44" s="23" t="e">
        <f>D44/D45</f>
        <v>#DIV/0!</v>
      </c>
      <c r="F44" s="22">
        <f>F31+F42</f>
        <v>0</v>
      </c>
      <c r="G44" s="23" t="e">
        <f>F44/F45</f>
        <v>#DIV/0!</v>
      </c>
      <c r="H44" s="22">
        <f>H31+H42</f>
        <v>0</v>
      </c>
      <c r="I44" s="23" t="e">
        <f>H44/H45</f>
        <v>#DIV/0!</v>
      </c>
    </row>
    <row r="45" spans="1:9" ht="18.75" customHeight="1" x14ac:dyDescent="0.25">
      <c r="A45" s="77" t="s">
        <v>49</v>
      </c>
      <c r="B45" s="78"/>
      <c r="C45" s="39">
        <v>25</v>
      </c>
      <c r="D45" s="40">
        <f>'VFM v cenách 2021'!$F$46</f>
        <v>0</v>
      </c>
      <c r="E45" s="41"/>
      <c r="F45" s="40">
        <f>'VFM v cenách 2021'!$F$46</f>
        <v>0</v>
      </c>
      <c r="G45" s="41"/>
      <c r="H45" s="40">
        <f>'VFM v cenách 2021'!$F$46</f>
        <v>0</v>
      </c>
      <c r="I45" s="41"/>
    </row>
    <row r="46" spans="1:9" ht="18.75" customHeight="1" x14ac:dyDescent="0.25">
      <c r="A46" s="79" t="s">
        <v>50</v>
      </c>
      <c r="B46" s="80"/>
      <c r="C46" s="29">
        <v>26</v>
      </c>
      <c r="D46" s="22"/>
      <c r="E46" s="43"/>
      <c r="F46" s="22"/>
      <c r="G46" s="43"/>
      <c r="H46" s="22"/>
      <c r="I46" s="43"/>
    </row>
  </sheetData>
  <mergeCells count="17">
    <mergeCell ref="A46:B46"/>
    <mergeCell ref="A41:B41"/>
    <mergeCell ref="A42:B42"/>
    <mergeCell ref="A43:B43"/>
    <mergeCell ref="A44:B44"/>
    <mergeCell ref="A45:B45"/>
    <mergeCell ref="F6:G6"/>
    <mergeCell ref="H6:I6"/>
    <mergeCell ref="A9:A30"/>
    <mergeCell ref="D6:E6"/>
    <mergeCell ref="A32:A40"/>
    <mergeCell ref="A31:B31"/>
    <mergeCell ref="B3:C3"/>
    <mergeCell ref="B4:C4"/>
    <mergeCell ref="B5:C5"/>
    <mergeCell ref="A6:B7"/>
    <mergeCell ref="C6:C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A7CAE971B5E24C801722AACECBA33C" ma:contentTypeVersion="13" ma:contentTypeDescription="Vytvoří nový dokument" ma:contentTypeScope="" ma:versionID="56e5d589d015a68e113c9e67a133bd5a">
  <xsd:schema xmlns:xsd="http://www.w3.org/2001/XMLSchema" xmlns:xs="http://www.w3.org/2001/XMLSchema" xmlns:p="http://schemas.microsoft.com/office/2006/metadata/properties" xmlns:ns2="c0924abf-f67c-476f-8fcb-1682b38cea8f" xmlns:ns3="12880aa3-1124-436e-bb6c-21c85af0e7f2" targetNamespace="http://schemas.microsoft.com/office/2006/metadata/properties" ma:root="true" ma:fieldsID="bb17d5facfe7b2ccb9120a79288f7ce4" ns2:_="" ns3:_="">
    <xsd:import namespace="c0924abf-f67c-476f-8fcb-1682b38cea8f"/>
    <xsd:import namespace="12880aa3-1124-436e-bb6c-21c85af0e7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924abf-f67c-476f-8fcb-1682b38cea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80aa3-1124-436e-bb6c-21c85af0e7f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3D41EA-9E3D-47F7-A101-8CCFD18FE99B}"/>
</file>

<file path=customXml/itemProps2.xml><?xml version="1.0" encoding="utf-8"?>
<ds:datastoreItem xmlns:ds="http://schemas.openxmlformats.org/officeDocument/2006/customXml" ds:itemID="{5723EA7E-AF90-4AF0-B27C-B108B2B186C7}"/>
</file>

<file path=customXml/itemProps3.xml><?xml version="1.0" encoding="utf-8"?>
<ds:datastoreItem xmlns:ds="http://schemas.openxmlformats.org/officeDocument/2006/customXml" ds:itemID="{79EF03CD-5BD0-42F0-B9D0-A45A55F206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VFM v cenách 2021</vt:lpstr>
      <vt:lpstr>Zdroje pro výpočet indexu</vt:lpstr>
      <vt:lpstr>VFM po indexaci CDV</vt:lpstr>
      <vt:lpstr>VFM po indexaci VCDV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2022-08-02T11:41:35Z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0x01010021A7CAE971B5E24C801722AACECBA33C</vt:lpwstr>
  </property>
</Properties>
</file>